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gunmanw.sharepoint.com/sites/bukyoku009/Shared Documents/総務部-市町村課/財政係/03_決算統計/R07/55_財政状況資料集/R6年度財政状況資料集（１回目）【R7年度作業】/04_市町村からの資料集提出/"/>
    </mc:Choice>
  </mc:AlternateContent>
  <xr:revisionPtr revIDLastSave="0" documentId="8_{8D6A0D07-BC2E-4784-824E-A3FA194392B8}" xr6:coauthVersionLast="47" xr6:coauthVersionMax="47" xr10:uidLastSave="{00000000-0000-0000-0000-000000000000}"/>
  <bookViews>
    <workbookView xWindow="28680" yWindow="-120" windowWidth="29040" windowHeight="15720" tabRatio="70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C36" i="10"/>
  <c r="BE35" i="10"/>
  <c r="C35" i="10"/>
  <c r="BW34" i="10"/>
  <c r="U34" i="10"/>
  <c r="C34" i="10"/>
  <c r="BW35" i="10" l="1"/>
  <c r="BW36" i="10" s="1"/>
  <c r="BW37" i="10" s="1"/>
  <c r="BW38" i="10" s="1"/>
  <c r="BW39" i="10" s="1"/>
  <c r="BW40" i="10" s="1"/>
  <c r="BW41" i="10" s="1"/>
  <c r="U35" i="10"/>
  <c r="U36" i="10" s="1"/>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BE34" i="10"/>
</calcChain>
</file>

<file path=xl/sharedStrings.xml><?xml version="1.0" encoding="utf-8"?>
<sst xmlns="http://schemas.openxmlformats.org/spreadsheetml/2006/main" count="1071" uniqueCount="573">
  <si>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</si>
  <si>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</si>
  <si>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</si>
  <si>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</si>
  <si>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</si>
  <si>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</si>
  <si>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</si>
  <si>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</si>
  <si>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</si>
  <si>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</si>
  <si>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</si>
  <si>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</si>
  <si>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</si>
  <si>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</si>
  <si>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</si>
  <si>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</si>
  <si>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</si>
  <si>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</si>
  <si>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</si>
  <si>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</si>
  <si>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</si>
  <si>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</si>
  <si>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</si>
  <si>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</si>
  <si>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</si>
  <si>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</si>
  <si>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</si>
  <si>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</si>
  <si>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</si>
  <si>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</si>
  <si>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</si>
  <si>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</si>
  <si>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</si>
  <si>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</si>
  <si>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</si>
  <si>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</si>
  <si>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</si>
  <si>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</si>
  <si>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</si>
  <si>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</si>
  <si>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</si>
  <si>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</si>
  <si>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</si>
  <si>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</si>
  <si>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</si>
  <si>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</si>
  <si>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</si>
  <si>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</si>
  <si>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</si>
  <si>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</si>
  <si>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</si>
  <si>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</si>
  <si>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</si>
  <si>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</si>
  <si>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</si>
  <si>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</si>
  <si>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</si>
  <si>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</si>
  <si>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</si>
  <si>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</si>
  <si>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</si>
  <si>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</si>
  <si>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</si>
  <si>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</si>
  <si>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</si>
  <si>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</si>
  <si>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</si>
  <si>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</si>
  <si>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</si>
  <si>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</si>
  <si>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</si>
  <si>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</si>
  <si>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</si>
  <si>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</si>
  <si>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</si>
  <si>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</si>
  <si>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</si>
  <si>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</si>
  <si>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</si>
  <si>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群馬県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</si>
  <si>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</si>
  <si>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</si>
  <si>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</si>
  <si>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</si>
  <si>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</si>
  <si>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</si>
  <si>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</si>
  <si>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</si>
  <si>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</si>
  <si>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</si>
  <si>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</si>
  <si>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</si>
  <si>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</si>
  <si>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</si>
  <si>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沼田市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</si>
  <si>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</si>
  <si>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</si>
  <si>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</si>
  <si>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</si>
  <si>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</si>
  <si>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</si>
  <si>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</si>
  <si>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</si>
  <si>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</si>
  <si>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</si>
  <si>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</si>
  <si>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</si>
  <si>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</si>
  <si>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</si>
  <si>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</si>
  <si>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</si>
  <si>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</si>
  <si>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</si>
  <si>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</si>
  <si>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</si>
  <si>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</si>
  <si>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</si>
  <si>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</si>
  <si>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</si>
  <si>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</si>
  <si>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</si>
  <si>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</si>
  <si>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</si>
  <si>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</si>
  <si>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</si>
  <si>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</si>
  <si>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</si>
  <si>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</si>
  <si>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</si>
  <si>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</si>
  <si>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</si>
  <si>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</si>
  <si>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</si>
  <si>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</si>
  <si>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</si>
  <si>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</si>
  <si>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</si>
  <si>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</si>
  <si>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</si>
  <si>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</si>
  <si>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</si>
  <si>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</si>
  <si>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</si>
  <si>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</si>
  <si>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-2.2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</si>
  <si>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</si>
  <si>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</si>
  <si>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</si>
  <si>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</si>
  <si>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</si>
  <si>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</si>
  <si>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</si>
  <si>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</si>
  <si>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</si>
  <si>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</si>
  <si>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</si>
  <si>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</si>
  <si>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</si>
  <si>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</si>
  <si>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</si>
  <si>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</si>
  <si>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</si>
  <si>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</si>
  <si>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</si>
  <si>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</si>
  <si>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</si>
  <si>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</si>
  <si>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</si>
  <si>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</si>
  <si>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</si>
  <si>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</si>
  <si>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</si>
  <si>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</si>
  <si>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</si>
  <si>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</si>
  <si>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</si>
  <si>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</si>
  <si>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</si>
  <si>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</si>
  <si>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</si>
  <si>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</si>
  <si>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</si>
  <si>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</si>
  <si>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</si>
  <si>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</si>
  <si>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</si>
  <si>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</si>
  <si>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</si>
  <si>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</si>
  <si>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</si>
  <si>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</si>
  <si>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</si>
  <si>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</si>
  <si>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</si>
  <si>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</si>
  <si>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</si>
  <si>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</si>
  <si>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</si>
  <si>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</si>
  <si>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</si>
  <si>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</si>
  <si>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</si>
  <si>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</si>
  <si>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群馬県沼田市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</si>
  <si>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</si>
  <si>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</si>
  <si>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</si>
  <si>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</si>
  <si>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</si>
  <si>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</si>
  <si>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</si>
  <si>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</si>
  <si>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</si>
  <si>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</si>
  <si>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</si>
  <si>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</si>
  <si>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</si>
  <si>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</si>
  <si>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</si>
  <si>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</si>
  <si>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</si>
  <si>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</si>
  <si>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</si>
  <si>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</si>
  <si>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</si>
  <si>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</si>
  <si>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</si>
  <si>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</si>
  <si>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</si>
  <si>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</si>
  <si>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</si>
  <si>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</si>
  <si>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</si>
  <si>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</si>
  <si>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</si>
  <si>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</si>
  <si>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</si>
  <si>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</si>
  <si>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</si>
  <si>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</si>
  <si>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</si>
  <si>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</si>
  <si>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</si>
  <si>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</si>
  <si>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</si>
  <si>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</si>
  <si>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</si>
  <si>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</si>
  <si>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</si>
  <si>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</si>
  <si>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</si>
  <si>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</si>
  <si>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</si>
  <si>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</si>
  <si>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</si>
  <si>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</si>
  <si>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</si>
  <si>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</si>
  <si>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</si>
  <si>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</si>
  <si>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</si>
  <si>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</si>
  <si>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</si>
  <si>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</si>
  <si>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</si>
  <si>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</si>
  <si>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</si>
  <si>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</si>
  <si>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</si>
  <si>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</si>
  <si>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</si>
  <si>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</si>
  <si>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</si>
  <si>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</si>
  <si>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</si>
  <si>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</si>
  <si>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</si>
  <si>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</si>
  <si>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</si>
  <si>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</si>
  <si>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</si>
  <si>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</si>
  <si>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</si>
  <si>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</si>
  <si>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</si>
  <si>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</si>
  <si>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</si>
  <si>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</si>
  <si>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</si>
  <si>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</si>
  <si>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</si>
  <si>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</si>
  <si>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</si>
  <si>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</si>
  <si>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</si>
  <si>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</si>
  <si>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</si>
  <si>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</si>
  <si>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</si>
  <si>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</si>
  <si>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</si>
  <si>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</si>
  <si>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</si>
  <si>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</si>
  <si>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</si>
  <si>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</si>
  <si>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</si>
  <si>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</si>
  <si>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</si>
  <si>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</si>
  <si>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</si>
  <si>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</si>
  <si>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</si>
  <si>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</si>
  <si>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</si>
  <si>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</si>
  <si>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</si>
  <si>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</si>
  <si>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</si>
  <si>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</si>
  <si>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</si>
  <si>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</si>
  <si>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</si>
  <si>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</si>
  <si>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</si>
  <si>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</si>
  <si>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</si>
  <si>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</si>
  <si>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</si>
  <si>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</si>
  <si>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</si>
  <si>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</si>
  <si>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</si>
  <si>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</si>
  <si>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</si>
  <si>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</si>
  <si>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</si>
  <si>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</si>
  <si>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</si>
  <si>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</si>
  <si>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</si>
  <si>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</si>
  <si>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</si>
  <si>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</si>
  <si>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</si>
  <si>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</si>
  <si>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</si>
  <si>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</si>
  <si>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</si>
  <si>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</si>
  <si>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</si>
  <si>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</si>
  <si>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</si>
  <si>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</si>
  <si>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群馬県沼田市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</si>
  <si>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</si>
  <si>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</si>
  <si>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</si>
  <si>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</si>
  <si>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</si>
  <si>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</si>
  <si>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</si>
  <si>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</si>
  <si>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</si>
  <si>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</si>
  <si>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</si>
  <si>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</si>
  <si>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</si>
  <si>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</si>
  <si>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</si>
  <si>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</si>
  <si>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</si>
  <si>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</si>
  <si>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</si>
  <si>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</si>
  <si>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</si>
  <si>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</si>
  <si>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</si>
  <si>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</si>
  <si>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</si>
  <si>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</si>
  <si>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</si>
  <si>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</si>
  <si>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</si>
  <si>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</si>
  <si>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</si>
  <si>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</si>
  <si>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</si>
  <si>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</si>
  <si>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</si>
  <si>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</si>
  <si>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水道事業会計</t>
    <phoneticPr fontId="5"/>
  </si>
  <si>
    <t>法適用企業</t>
    <phoneticPr fontId="5"/>
  </si>
  <si>
    <t>簡易水道事業会計</t>
    <phoneticPr fontId="5"/>
  </si>
  <si>
    <t>下水道事業会計</t>
    <phoneticPr fontId="5"/>
  </si>
  <si>
    <t>電気事業特別会計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</si>
  <si>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</si>
  <si>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</si>
  <si>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</si>
  <si>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</si>
  <si>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</si>
  <si>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</si>
  <si>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</si>
  <si>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</si>
  <si>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</si>
  <si>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</si>
  <si>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</si>
  <si>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</si>
  <si>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</si>
  <si>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</si>
  <si>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</si>
  <si>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</si>
  <si>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</si>
  <si>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</si>
  <si>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</si>
  <si>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</si>
  <si>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</si>
  <si>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</si>
  <si>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</si>
  <si>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</si>
  <si>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</si>
  <si>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</si>
  <si>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</si>
  <si>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</si>
  <si>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</si>
  <si>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</si>
  <si>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</si>
  <si>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</si>
  <si>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</si>
  <si>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</si>
  <si>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</si>
  <si>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</si>
  <si>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</si>
  <si>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</si>
  <si>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</si>
  <si>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</si>
  <si>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</si>
  <si>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</si>
  <si>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</si>
  <si>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</si>
  <si>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</si>
  <si>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</si>
  <si>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</si>
  <si>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</si>
  <si>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</si>
  <si>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</si>
  <si>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</si>
  <si>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</si>
  <si>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</si>
  <si>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</si>
  <si>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</si>
  <si>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</si>
  <si>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</si>
  <si>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</si>
  <si>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</si>
  <si>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</si>
  <si>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</si>
  <si>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</si>
  <si>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</si>
  <si>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</si>
  <si>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</si>
  <si>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</si>
  <si>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</si>
  <si>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</si>
  <si>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</si>
  <si>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</si>
  <si>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</si>
  <si>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</si>
  <si>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</si>
  <si>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</si>
  <si>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</si>
  <si>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</si>
  <si>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</si>
  <si>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</si>
  <si>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</si>
  <si>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</si>
  <si>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</si>
  <si>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</si>
  <si>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</si>
  <si>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</si>
  <si>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</si>
  <si>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</si>
  <si>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</si>
  <si>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</si>
  <si>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</si>
  <si>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</si>
  <si>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</si>
  <si>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</si>
  <si>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</si>
  <si>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</si>
  <si>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</si>
  <si>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</si>
  <si>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</si>
  <si>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</si>
  <si>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</si>
  <si>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</si>
  <si>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</si>
  <si>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</si>
  <si>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</si>
  <si>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</si>
  <si>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</si>
  <si>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</si>
  <si>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</si>
  <si>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</si>
  <si>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</si>
  <si>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</si>
  <si>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</si>
  <si>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</si>
  <si>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</si>
  <si>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</si>
  <si>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</si>
  <si>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</si>
  <si>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</si>
  <si>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</si>
  <si>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</si>
  <si>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</si>
  <si>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</si>
  <si>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</si>
  <si>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</si>
  <si>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</si>
  <si>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</si>
  <si>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</si>
  <si>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</si>
  <si>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</si>
  <si>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</si>
  <si>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</si>
  <si>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</si>
  <si>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</si>
  <si>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</si>
  <si>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</si>
  <si>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</si>
  <si>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</si>
  <si>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4.62</t>
  </si>
  <si>
    <t>▲ 7.29</t>
  </si>
  <si>
    <t>▲ 4.15</t>
  </si>
  <si>
    <t>水道事業会計</t>
  </si>
  <si>
    <t>一般会計</t>
  </si>
  <si>
    <t>簡易水道事業会計</t>
  </si>
  <si>
    <t>下水道事業会計</t>
  </si>
  <si>
    <t>介護保険特別会計</t>
  </si>
  <si>
    <t>国民健康保険特別会計</t>
  </si>
  <si>
    <t>電気事業特別会計</t>
  </si>
  <si>
    <t>後期高齢者医療特別会計</t>
  </si>
  <si>
    <t>その他会計（赤字）</t>
  </si>
  <si>
    <t>その他会計（黒字）</t>
  </si>
  <si>
    <t>R02</t>
    <phoneticPr fontId="5"/>
  </si>
  <si>
    <t>R03</t>
    <phoneticPr fontId="5"/>
  </si>
  <si>
    <t>R04</t>
    <phoneticPr fontId="5"/>
  </si>
  <si>
    <t>R05</t>
    <phoneticPr fontId="5"/>
  </si>
  <si>
    <t>R06</t>
    <phoneticPr fontId="5"/>
  </si>
  <si>
    <t>玉原東急リゾート</t>
    <rPh sb="0" eb="2">
      <t>タンバラ</t>
    </rPh>
    <rPh sb="2" eb="4">
      <t>トウキュウ</t>
    </rPh>
    <phoneticPr fontId="38"/>
  </si>
  <si>
    <t>利根町振興公社</t>
    <rPh sb="0" eb="3">
      <t>トネマチ</t>
    </rPh>
    <rPh sb="3" eb="5">
      <t>シンコウ</t>
    </rPh>
    <rPh sb="5" eb="7">
      <t>コウシャ</t>
    </rPh>
    <phoneticPr fontId="38"/>
  </si>
  <si>
    <t>白沢振興公社</t>
    <rPh sb="0" eb="2">
      <t>シラサワ</t>
    </rPh>
    <rPh sb="2" eb="4">
      <t>シンコウ</t>
    </rPh>
    <rPh sb="4" eb="6">
      <t>コウシャ</t>
    </rPh>
    <phoneticPr fontId="38"/>
  </si>
  <si>
    <t>沼田市土地開発公社</t>
    <rPh sb="0" eb="3">
      <t>ヌマタシ</t>
    </rPh>
    <rPh sb="3" eb="5">
      <t>トチ</t>
    </rPh>
    <rPh sb="5" eb="7">
      <t>カイハツ</t>
    </rPh>
    <rPh sb="7" eb="9">
      <t>コウシャ</t>
    </rPh>
    <phoneticPr fontId="38"/>
  </si>
  <si>
    <t>　　　　－</t>
  </si>
  <si>
    <t>　　　　－</t>
    <phoneticPr fontId="2"/>
  </si>
  <si>
    <t>庁舎整備基金</t>
    <rPh sb="0" eb="2">
      <t>チョウシャ</t>
    </rPh>
    <rPh sb="2" eb="4">
      <t>セイビ</t>
    </rPh>
    <rPh sb="4" eb="6">
      <t>キキン</t>
    </rPh>
    <phoneticPr fontId="5"/>
  </si>
  <si>
    <t>温泉事業基金</t>
    <rPh sb="0" eb="6">
      <t>オンセンジギョウキキン</t>
    </rPh>
    <phoneticPr fontId="2"/>
  </si>
  <si>
    <t>水と緑の大地ぬまたふるさと基金</t>
    <rPh sb="0" eb="1">
      <t>ミズ</t>
    </rPh>
    <phoneticPr fontId="38"/>
  </si>
  <si>
    <t>福祉振興基金</t>
    <rPh sb="0" eb="2">
      <t>フクシ</t>
    </rPh>
    <phoneticPr fontId="2"/>
  </si>
  <si>
    <t>沼田城建設基金</t>
    <rPh sb="0" eb="3">
      <t>ヌマタジョウ</t>
    </rPh>
    <rPh sb="3" eb="5">
      <t>ケンセツ</t>
    </rPh>
    <rPh sb="5" eb="7">
      <t>キキン</t>
    </rPh>
    <phoneticPr fontId="5"/>
  </si>
  <si>
    <t>-</t>
    <phoneticPr fontId="2"/>
  </si>
  <si>
    <t>－</t>
  </si>
  <si>
    <t>群馬県後期高齢者医療広域連合（一般会計）</t>
  </si>
  <si>
    <t>群馬県後期高齢者医療広域連合（後期高齢者医療特別会計）</t>
  </si>
  <si>
    <t>群馬県市町村会館管理組合</t>
  </si>
  <si>
    <t>群馬県市町村総合事務組合</t>
  </si>
  <si>
    <t>沼田市外二箇村清掃施設組合</t>
  </si>
  <si>
    <t>利根沼田学校組合</t>
  </si>
  <si>
    <t>利根沼田広域市町村圏振興整備組合</t>
  </si>
  <si>
    <t>利根東部衛生施設組合</t>
  </si>
  <si>
    <t>〇</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</si>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</sst>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44BE-44BE-BB13-C5AD1C0C522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69838</c:v>
                </c:pt>
                <c:pt idx="1">
                  <c:v>52307</c:v>
                </c:pt>
                <c:pt idx="2">
                  <c:v>36019</c:v>
                </c:pt>
                <c:pt idx="3">
                  <c:v>51327</c:v>
                </c:pt>
                <c:pt idx="4">
                  <c:v>31856</c:v>
                </c:pt>
              </c:numCache>
            </c:numRef>
          </c:val>
          <c:smooth val="0"/>
          <c:extLst>
            <c:ext xmlns:c16="http://schemas.microsoft.com/office/drawing/2014/chart" uri="{C3380CC4-5D6E-409C-BE32-E72D297353CC}">
              <c16:uniqueId val="{00000001-44BE-44BE-BB13-C5AD1C0C522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5.75</c:v>
                </c:pt>
                <c:pt idx="1">
                  <c:v>6.72</c:v>
                </c:pt>
                <c:pt idx="2">
                  <c:v>6.09</c:v>
                </c:pt>
                <c:pt idx="3">
                  <c:v>4.96</c:v>
                </c:pt>
                <c:pt idx="4">
                  <c:v>6.68</c:v>
                </c:pt>
              </c:numCache>
            </c:numRef>
          </c:val>
          <c:extLst>
            <c:ext xmlns:c16="http://schemas.microsoft.com/office/drawing/2014/chart" uri="{C3380CC4-5D6E-409C-BE32-E72D297353CC}">
              <c16:uniqueId val="{00000000-37E1-4390-B76B-2CAB66EB6C4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23.57</c:v>
                </c:pt>
                <c:pt idx="1">
                  <c:v>26.75</c:v>
                </c:pt>
                <c:pt idx="2">
                  <c:v>27.43</c:v>
                </c:pt>
                <c:pt idx="3">
                  <c:v>24.76</c:v>
                </c:pt>
                <c:pt idx="4">
                  <c:v>20.47</c:v>
                </c:pt>
              </c:numCache>
            </c:numRef>
          </c:val>
          <c:extLst>
            <c:ext xmlns:c16="http://schemas.microsoft.com/office/drawing/2014/chart" uri="{C3380CC4-5D6E-409C-BE32-E72D297353CC}">
              <c16:uniqueId val="{00000001-37E1-4390-B76B-2CAB66EB6C4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0.57999999999999996</c:v>
                </c:pt>
                <c:pt idx="1">
                  <c:v>2.5299999999999998</c:v>
                </c:pt>
                <c:pt idx="2">
                  <c:v>-4.62</c:v>
                </c:pt>
                <c:pt idx="3">
                  <c:v>-7.29</c:v>
                </c:pt>
                <c:pt idx="4">
                  <c:v>-4.1500000000000004</c:v>
                </c:pt>
              </c:numCache>
            </c:numRef>
          </c:val>
          <c:smooth val="0"/>
          <c:extLst>
            <c:ext xmlns:c16="http://schemas.microsoft.com/office/drawing/2014/chart" uri="{C3380CC4-5D6E-409C-BE32-E72D297353CC}">
              <c16:uniqueId val="{00000002-37E1-4390-B76B-2CAB66EB6C4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0.3</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96D-475B-B1F7-7ADB6CCF120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96D-475B-B1F7-7ADB6CCF120C}"/>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0.01</c:v>
                </c:pt>
                <c:pt idx="8">
                  <c:v>#N/A</c:v>
                </c:pt>
                <c:pt idx="9">
                  <c:v>0.01</c:v>
                </c:pt>
              </c:numCache>
            </c:numRef>
          </c:val>
          <c:extLst>
            <c:ext xmlns:c16="http://schemas.microsoft.com/office/drawing/2014/chart" uri="{C3380CC4-5D6E-409C-BE32-E72D297353CC}">
              <c16:uniqueId val="{00000002-496D-475B-B1F7-7ADB6CCF120C}"/>
            </c:ext>
          </c:extLst>
        </c:ser>
        <c:ser>
          <c:idx val="3"/>
          <c:order val="3"/>
          <c:tx>
            <c:strRef>
              <c:f>データシート!$A$30</c:f>
              <c:strCache>
                <c:ptCount val="1"/>
                <c:pt idx="0">
                  <c:v>電気事業特別会計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0.04</c:v>
                </c:pt>
                <c:pt idx="2">
                  <c:v>#N/A</c:v>
                </c:pt>
                <c:pt idx="3">
                  <c:v>0.05</c:v>
                </c:pt>
                <c:pt idx="4">
                  <c:v>#N/A</c:v>
                </c:pt>
                <c:pt idx="5">
                  <c:v>0.05</c:v>
                </c:pt>
                <c:pt idx="6">
                  <c:v>#N/A</c:v>
                </c:pt>
                <c:pt idx="7">
                  <c:v>7.0000000000000007E-2</c:v>
                </c:pt>
                <c:pt idx="8">
                  <c:v>#N/A</c:v>
                </c:pt>
                <c:pt idx="9">
                  <c:v>0.03</c:v>
                </c:pt>
              </c:numCache>
            </c:numRef>
          </c:val>
          <c:extLst>
            <c:ext xmlns:c16="http://schemas.microsoft.com/office/drawing/2014/chart" uri="{C3380CC4-5D6E-409C-BE32-E72D297353CC}">
              <c16:uniqueId val="{00000003-496D-475B-B1F7-7ADB6CCF120C}"/>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0.28999999999999998</c:v>
                </c:pt>
                <c:pt idx="2">
                  <c:v>#N/A</c:v>
                </c:pt>
                <c:pt idx="3">
                  <c:v>0.35</c:v>
                </c:pt>
                <c:pt idx="4">
                  <c:v>#N/A</c:v>
                </c:pt>
                <c:pt idx="5">
                  <c:v>0.34</c:v>
                </c:pt>
                <c:pt idx="6">
                  <c:v>#N/A</c:v>
                </c:pt>
                <c:pt idx="7">
                  <c:v>0.63</c:v>
                </c:pt>
                <c:pt idx="8">
                  <c:v>#N/A</c:v>
                </c:pt>
                <c:pt idx="9">
                  <c:v>0.49</c:v>
                </c:pt>
              </c:numCache>
            </c:numRef>
          </c:val>
          <c:extLst>
            <c:ext xmlns:c16="http://schemas.microsoft.com/office/drawing/2014/chart" uri="{C3380CC4-5D6E-409C-BE32-E72D297353CC}">
              <c16:uniqueId val="{00000004-496D-475B-B1F7-7ADB6CCF120C}"/>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0.01</c:v>
                </c:pt>
                <c:pt idx="2">
                  <c:v>#N/A</c:v>
                </c:pt>
                <c:pt idx="3">
                  <c:v>1.49</c:v>
                </c:pt>
                <c:pt idx="4">
                  <c:v>#N/A</c:v>
                </c:pt>
                <c:pt idx="5">
                  <c:v>1.54</c:v>
                </c:pt>
                <c:pt idx="6">
                  <c:v>#N/A</c:v>
                </c:pt>
                <c:pt idx="7">
                  <c:v>1.1499999999999999</c:v>
                </c:pt>
                <c:pt idx="8">
                  <c:v>#N/A</c:v>
                </c:pt>
                <c:pt idx="9">
                  <c:v>0.7</c:v>
                </c:pt>
              </c:numCache>
            </c:numRef>
          </c:val>
          <c:extLst>
            <c:ext xmlns:c16="http://schemas.microsoft.com/office/drawing/2014/chart" uri="{C3380CC4-5D6E-409C-BE32-E72D297353CC}">
              <c16:uniqueId val="{00000005-496D-475B-B1F7-7ADB6CCF120C}"/>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0.59</c:v>
                </c:pt>
                <c:pt idx="2">
                  <c:v>#N/A</c:v>
                </c:pt>
                <c:pt idx="3">
                  <c:v>0.67</c:v>
                </c:pt>
                <c:pt idx="4">
                  <c:v>#N/A</c:v>
                </c:pt>
                <c:pt idx="5">
                  <c:v>0.51</c:v>
                </c:pt>
                <c:pt idx="6">
                  <c:v>#N/A</c:v>
                </c:pt>
                <c:pt idx="7">
                  <c:v>0.71</c:v>
                </c:pt>
                <c:pt idx="8">
                  <c:v>#N/A</c:v>
                </c:pt>
                <c:pt idx="9">
                  <c:v>0.81</c:v>
                </c:pt>
              </c:numCache>
            </c:numRef>
          </c:val>
          <c:extLst>
            <c:ext xmlns:c16="http://schemas.microsoft.com/office/drawing/2014/chart" uri="{C3380CC4-5D6E-409C-BE32-E72D297353CC}">
              <c16:uniqueId val="{00000006-496D-475B-B1F7-7ADB6CCF120C}"/>
            </c:ext>
          </c:extLst>
        </c:ser>
        <c:ser>
          <c:idx val="7"/>
          <c:order val="7"/>
          <c:tx>
            <c:strRef>
              <c:f>データシート!$A$34</c:f>
              <c:strCache>
                <c:ptCount val="1"/>
                <c:pt idx="0">
                  <c:v>簡易水道事業会計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#N/A</c:v>
                </c:pt>
                <c:pt idx="3">
                  <c:v>0.57999999999999996</c:v>
                </c:pt>
                <c:pt idx="4">
                  <c:v>#N/A</c:v>
                </c:pt>
                <c:pt idx="5">
                  <c:v>0.64</c:v>
                </c:pt>
                <c:pt idx="6">
                  <c:v>#N/A</c:v>
                </c:pt>
                <c:pt idx="7">
                  <c:v>0.72</c:v>
                </c:pt>
                <c:pt idx="8">
                  <c:v>#N/A</c:v>
                </c:pt>
                <c:pt idx="9">
                  <c:v>0.88</c:v>
                </c:pt>
              </c:numCache>
            </c:numRef>
          </c:val>
          <c:extLst>
            <c:ext xmlns:c16="http://schemas.microsoft.com/office/drawing/2014/chart" uri="{C3380CC4-5D6E-409C-BE32-E72D297353CC}">
              <c16:uniqueId val="{00000007-496D-475B-B1F7-7ADB6CCF120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5.75</c:v>
                </c:pt>
                <c:pt idx="2">
                  <c:v>#N/A</c:v>
                </c:pt>
                <c:pt idx="3">
                  <c:v>6.72</c:v>
                </c:pt>
                <c:pt idx="4">
                  <c:v>#N/A</c:v>
                </c:pt>
                <c:pt idx="5">
                  <c:v>6.08</c:v>
                </c:pt>
                <c:pt idx="6">
                  <c:v>#N/A</c:v>
                </c:pt>
                <c:pt idx="7">
                  <c:v>4.95</c:v>
                </c:pt>
                <c:pt idx="8">
                  <c:v>#N/A</c:v>
                </c:pt>
                <c:pt idx="9">
                  <c:v>6.67</c:v>
                </c:pt>
              </c:numCache>
            </c:numRef>
          </c:val>
          <c:extLst>
            <c:ext xmlns:c16="http://schemas.microsoft.com/office/drawing/2014/chart" uri="{C3380CC4-5D6E-409C-BE32-E72D297353CC}">
              <c16:uniqueId val="{00000008-496D-475B-B1F7-7ADB6CCF120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7.37</c:v>
                </c:pt>
                <c:pt idx="2">
                  <c:v>#N/A</c:v>
                </c:pt>
                <c:pt idx="3">
                  <c:v>7.28</c:v>
                </c:pt>
                <c:pt idx="4">
                  <c:v>#N/A</c:v>
                </c:pt>
                <c:pt idx="5">
                  <c:v>7.04</c:v>
                </c:pt>
                <c:pt idx="6">
                  <c:v>#N/A</c:v>
                </c:pt>
                <c:pt idx="7">
                  <c:v>7</c:v>
                </c:pt>
                <c:pt idx="8">
                  <c:v>#N/A</c:v>
                </c:pt>
                <c:pt idx="9">
                  <c:v>7.02</c:v>
                </c:pt>
              </c:numCache>
            </c:numRef>
          </c:val>
          <c:extLst>
            <c:ext xmlns:c16="http://schemas.microsoft.com/office/drawing/2014/chart" uri="{C3380CC4-5D6E-409C-BE32-E72D297353CC}">
              <c16:uniqueId val="{00000009-496D-475B-B1F7-7ADB6CCF120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2082</c:v>
                </c:pt>
                <c:pt idx="5">
                  <c:v>2038</c:v>
                </c:pt>
                <c:pt idx="8">
                  <c:v>2015</c:v>
                </c:pt>
                <c:pt idx="11">
                  <c:v>1884</c:v>
                </c:pt>
                <c:pt idx="14">
                  <c:v>1949</c:v>
                </c:pt>
              </c:numCache>
            </c:numRef>
          </c:val>
          <c:extLst>
            <c:ext xmlns:c16="http://schemas.microsoft.com/office/drawing/2014/chart" uri="{C3380CC4-5D6E-409C-BE32-E72D297353CC}">
              <c16:uniqueId val="{00000000-9FAD-4E0E-B769-270EB39DEDB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FAD-4E0E-B769-270EB39DEDB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5</c:v>
                </c:pt>
                <c:pt idx="3">
                  <c:v>6</c:v>
                </c:pt>
                <c:pt idx="6">
                  <c:v>0</c:v>
                </c:pt>
                <c:pt idx="9">
                  <c:v>0</c:v>
                </c:pt>
                <c:pt idx="12">
                  <c:v>0</c:v>
                </c:pt>
              </c:numCache>
            </c:numRef>
          </c:val>
          <c:extLst>
            <c:ext xmlns:c16="http://schemas.microsoft.com/office/drawing/2014/chart" uri="{C3380CC4-5D6E-409C-BE32-E72D297353CC}">
              <c16:uniqueId val="{00000002-9FAD-4E0E-B769-270EB39DEDB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39</c:v>
                </c:pt>
                <c:pt idx="3">
                  <c:v>73</c:v>
                </c:pt>
                <c:pt idx="6">
                  <c:v>72</c:v>
                </c:pt>
                <c:pt idx="9">
                  <c:v>69</c:v>
                </c:pt>
                <c:pt idx="12">
                  <c:v>59</c:v>
                </c:pt>
              </c:numCache>
            </c:numRef>
          </c:val>
          <c:extLst>
            <c:ext xmlns:c16="http://schemas.microsoft.com/office/drawing/2014/chart" uri="{C3380CC4-5D6E-409C-BE32-E72D297353CC}">
              <c16:uniqueId val="{00000003-9FAD-4E0E-B769-270EB39DEDB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808</c:v>
                </c:pt>
                <c:pt idx="3">
                  <c:v>776</c:v>
                </c:pt>
                <c:pt idx="6">
                  <c:v>764</c:v>
                </c:pt>
                <c:pt idx="9">
                  <c:v>769</c:v>
                </c:pt>
                <c:pt idx="12">
                  <c:v>749</c:v>
                </c:pt>
              </c:numCache>
            </c:numRef>
          </c:val>
          <c:extLst>
            <c:ext xmlns:c16="http://schemas.microsoft.com/office/drawing/2014/chart" uri="{C3380CC4-5D6E-409C-BE32-E72D297353CC}">
              <c16:uniqueId val="{00000004-9FAD-4E0E-B769-270EB39DEDB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FAD-4E0E-B769-270EB39DEDB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FAD-4E0E-B769-270EB39DEDB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2032</c:v>
                </c:pt>
                <c:pt idx="3">
                  <c:v>1971</c:v>
                </c:pt>
                <c:pt idx="6">
                  <c:v>1988</c:v>
                </c:pt>
                <c:pt idx="9">
                  <c:v>1874</c:v>
                </c:pt>
                <c:pt idx="12">
                  <c:v>1924</c:v>
                </c:pt>
              </c:numCache>
            </c:numRef>
          </c:val>
          <c:extLst>
            <c:ext xmlns:c16="http://schemas.microsoft.com/office/drawing/2014/chart" uri="{C3380CC4-5D6E-409C-BE32-E72D297353CC}">
              <c16:uniqueId val="{00000007-9FAD-4E0E-B769-270EB39DEDB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802</c:v>
                </c:pt>
                <c:pt idx="2">
                  <c:v>#N/A</c:v>
                </c:pt>
                <c:pt idx="3">
                  <c:v>#N/A</c:v>
                </c:pt>
                <c:pt idx="4">
                  <c:v>788</c:v>
                </c:pt>
                <c:pt idx="5">
                  <c:v>#N/A</c:v>
                </c:pt>
                <c:pt idx="6">
                  <c:v>#N/A</c:v>
                </c:pt>
                <c:pt idx="7">
                  <c:v>809</c:v>
                </c:pt>
                <c:pt idx="8">
                  <c:v>#N/A</c:v>
                </c:pt>
                <c:pt idx="9">
                  <c:v>#N/A</c:v>
                </c:pt>
                <c:pt idx="10">
                  <c:v>828</c:v>
                </c:pt>
                <c:pt idx="11">
                  <c:v>#N/A</c:v>
                </c:pt>
                <c:pt idx="12">
                  <c:v>#N/A</c:v>
                </c:pt>
                <c:pt idx="13">
                  <c:v>783</c:v>
                </c:pt>
                <c:pt idx="14">
                  <c:v>#N/A</c:v>
                </c:pt>
              </c:numCache>
            </c:numRef>
          </c:val>
          <c:smooth val="0"/>
          <c:extLst>
            <c:ext xmlns:c16="http://schemas.microsoft.com/office/drawing/2014/chart" uri="{C3380CC4-5D6E-409C-BE32-E72D297353CC}">
              <c16:uniqueId val="{00000008-9FAD-4E0E-B769-270EB39DEDB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26388</c:v>
                </c:pt>
                <c:pt idx="5">
                  <c:v>25854</c:v>
                </c:pt>
                <c:pt idx="8">
                  <c:v>24678</c:v>
                </c:pt>
                <c:pt idx="11">
                  <c:v>23591</c:v>
                </c:pt>
                <c:pt idx="14">
                  <c:v>22341</c:v>
                </c:pt>
              </c:numCache>
            </c:numRef>
          </c:val>
          <c:extLst>
            <c:ext xmlns:c16="http://schemas.microsoft.com/office/drawing/2014/chart" uri="{C3380CC4-5D6E-409C-BE32-E72D297353CC}">
              <c16:uniqueId val="{00000000-F833-4D25-807F-751A0F8884A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1200</c:v>
                </c:pt>
                <c:pt idx="5">
                  <c:v>1313</c:v>
                </c:pt>
                <c:pt idx="8">
                  <c:v>1360</c:v>
                </c:pt>
                <c:pt idx="11">
                  <c:v>1386</c:v>
                </c:pt>
                <c:pt idx="14">
                  <c:v>1366</c:v>
                </c:pt>
              </c:numCache>
            </c:numRef>
          </c:val>
          <c:extLst>
            <c:ext xmlns:c16="http://schemas.microsoft.com/office/drawing/2014/chart" uri="{C3380CC4-5D6E-409C-BE32-E72D297353CC}">
              <c16:uniqueId val="{00000001-F833-4D25-807F-751A0F8884A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4684</c:v>
                </c:pt>
                <c:pt idx="5">
                  <c:v>5876</c:v>
                </c:pt>
                <c:pt idx="8">
                  <c:v>6250</c:v>
                </c:pt>
                <c:pt idx="11">
                  <c:v>5813</c:v>
                </c:pt>
                <c:pt idx="14">
                  <c:v>5727</c:v>
                </c:pt>
              </c:numCache>
            </c:numRef>
          </c:val>
          <c:extLst>
            <c:ext xmlns:c16="http://schemas.microsoft.com/office/drawing/2014/chart" uri="{C3380CC4-5D6E-409C-BE32-E72D297353CC}">
              <c16:uniqueId val="{00000002-F833-4D25-807F-751A0F8884A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833-4D25-807F-751A0F8884A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833-4D25-807F-751A0F8884A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227</c:v>
                </c:pt>
                <c:pt idx="3">
                  <c:v>85</c:v>
                </c:pt>
                <c:pt idx="6">
                  <c:v>119</c:v>
                </c:pt>
                <c:pt idx="9">
                  <c:v>90</c:v>
                </c:pt>
                <c:pt idx="12">
                  <c:v>135</c:v>
                </c:pt>
              </c:numCache>
            </c:numRef>
          </c:val>
          <c:extLst>
            <c:ext xmlns:c16="http://schemas.microsoft.com/office/drawing/2014/chart" uri="{C3380CC4-5D6E-409C-BE32-E72D297353CC}">
              <c16:uniqueId val="{00000005-F833-4D25-807F-751A0F8884A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4272</c:v>
                </c:pt>
                <c:pt idx="3">
                  <c:v>4256</c:v>
                </c:pt>
                <c:pt idx="6">
                  <c:v>4145</c:v>
                </c:pt>
                <c:pt idx="9">
                  <c:v>4043</c:v>
                </c:pt>
                <c:pt idx="12">
                  <c:v>4145</c:v>
                </c:pt>
              </c:numCache>
            </c:numRef>
          </c:val>
          <c:extLst>
            <c:ext xmlns:c16="http://schemas.microsoft.com/office/drawing/2014/chart" uri="{C3380CC4-5D6E-409C-BE32-E72D297353CC}">
              <c16:uniqueId val="{00000006-F833-4D25-807F-751A0F8884A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655</c:v>
                </c:pt>
                <c:pt idx="3">
                  <c:v>599</c:v>
                </c:pt>
                <c:pt idx="6">
                  <c:v>542</c:v>
                </c:pt>
                <c:pt idx="9">
                  <c:v>475</c:v>
                </c:pt>
                <c:pt idx="12">
                  <c:v>469</c:v>
                </c:pt>
              </c:numCache>
            </c:numRef>
          </c:val>
          <c:extLst>
            <c:ext xmlns:c16="http://schemas.microsoft.com/office/drawing/2014/chart" uri="{C3380CC4-5D6E-409C-BE32-E72D297353CC}">
              <c16:uniqueId val="{00000007-F833-4D25-807F-751A0F8884A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8451</c:v>
                </c:pt>
                <c:pt idx="3">
                  <c:v>7559</c:v>
                </c:pt>
                <c:pt idx="6">
                  <c:v>6670</c:v>
                </c:pt>
                <c:pt idx="9">
                  <c:v>6161</c:v>
                </c:pt>
                <c:pt idx="12">
                  <c:v>5792</c:v>
                </c:pt>
              </c:numCache>
            </c:numRef>
          </c:val>
          <c:extLst>
            <c:ext xmlns:c16="http://schemas.microsoft.com/office/drawing/2014/chart" uri="{C3380CC4-5D6E-409C-BE32-E72D297353CC}">
              <c16:uniqueId val="{00000008-F833-4D25-807F-751A0F8884A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5</c:v>
                </c:pt>
                <c:pt idx="3">
                  <c:v>0</c:v>
                </c:pt>
                <c:pt idx="6">
                  <c:v>0</c:v>
                </c:pt>
                <c:pt idx="9">
                  <c:v>3049</c:v>
                </c:pt>
                <c:pt idx="12">
                  <c:v>3049</c:v>
                </c:pt>
              </c:numCache>
            </c:numRef>
          </c:val>
          <c:extLst>
            <c:ext xmlns:c16="http://schemas.microsoft.com/office/drawing/2014/chart" uri="{C3380CC4-5D6E-409C-BE32-E72D297353CC}">
              <c16:uniqueId val="{00000009-F833-4D25-807F-751A0F8884A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28229</c:v>
                </c:pt>
                <c:pt idx="3">
                  <c:v>28478</c:v>
                </c:pt>
                <c:pt idx="6">
                  <c:v>27517</c:v>
                </c:pt>
                <c:pt idx="9">
                  <c:v>26762</c:v>
                </c:pt>
                <c:pt idx="12">
                  <c:v>25781</c:v>
                </c:pt>
              </c:numCache>
            </c:numRef>
          </c:val>
          <c:extLst>
            <c:ext xmlns:c16="http://schemas.microsoft.com/office/drawing/2014/chart" uri="{C3380CC4-5D6E-409C-BE32-E72D297353CC}">
              <c16:uniqueId val="{0000000A-F833-4D25-807F-751A0F8884A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9567</c:v>
                </c:pt>
                <c:pt idx="2">
                  <c:v>#N/A</c:v>
                </c:pt>
                <c:pt idx="3">
                  <c:v>#N/A</c:v>
                </c:pt>
                <c:pt idx="4">
                  <c:v>7934</c:v>
                </c:pt>
                <c:pt idx="5">
                  <c:v>#N/A</c:v>
                </c:pt>
                <c:pt idx="6">
                  <c:v>#N/A</c:v>
                </c:pt>
                <c:pt idx="7">
                  <c:v>6704</c:v>
                </c:pt>
                <c:pt idx="8">
                  <c:v>#N/A</c:v>
                </c:pt>
                <c:pt idx="9">
                  <c:v>#N/A</c:v>
                </c:pt>
                <c:pt idx="10">
                  <c:v>9792</c:v>
                </c:pt>
                <c:pt idx="11">
                  <c:v>#N/A</c:v>
                </c:pt>
                <c:pt idx="12">
                  <c:v>#N/A</c:v>
                </c:pt>
                <c:pt idx="13">
                  <c:v>9937</c:v>
                </c:pt>
                <c:pt idx="14">
                  <c:v>#N/A</c:v>
                </c:pt>
              </c:numCache>
            </c:numRef>
          </c:val>
          <c:smooth val="0"/>
          <c:extLst>
            <c:ext xmlns:c16="http://schemas.microsoft.com/office/drawing/2014/chart" uri="{C3380CC4-5D6E-409C-BE32-E72D297353CC}">
              <c16:uniqueId val="{0000000B-F833-4D25-807F-751A0F8884A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3860</c:v>
                </c:pt>
                <c:pt idx="1">
                  <c:v>3457</c:v>
                </c:pt>
                <c:pt idx="2">
                  <c:v>2942</c:v>
                </c:pt>
              </c:numCache>
            </c:numRef>
          </c:val>
          <c:extLst>
            <c:ext xmlns:c16="http://schemas.microsoft.com/office/drawing/2014/chart" uri="{C3380CC4-5D6E-409C-BE32-E72D297353CC}">
              <c16:uniqueId val="{00000000-A54F-4786-9BB0-32ACE6578F2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263</c:v>
                </c:pt>
                <c:pt idx="1">
                  <c:v>330</c:v>
                </c:pt>
                <c:pt idx="2">
                  <c:v>376</c:v>
                </c:pt>
              </c:numCache>
            </c:numRef>
          </c:val>
          <c:extLst>
            <c:ext xmlns:c16="http://schemas.microsoft.com/office/drawing/2014/chart" uri="{C3380CC4-5D6E-409C-BE32-E72D297353CC}">
              <c16:uniqueId val="{00000001-A54F-4786-9BB0-32ACE6578F2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1340</c:v>
                </c:pt>
                <c:pt idx="1">
                  <c:v>1214</c:v>
                </c:pt>
                <c:pt idx="2">
                  <c:v>1506</c:v>
                </c:pt>
              </c:numCache>
            </c:numRef>
          </c:val>
          <c:extLst>
            <c:ext xmlns:c16="http://schemas.microsoft.com/office/drawing/2014/chart" uri="{C3380CC4-5D6E-409C-BE32-E72D297353CC}">
              <c16:uniqueId val="{00000002-A54F-4786-9BB0-32ACE6578F2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群馬県沼田市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en-US" sz="1100">
              <a:solidFill>
                <a:sysClr val="windowText" lastClr="000000"/>
              </a:solidFill>
              <a:effectLst/>
              <a:latin typeface="+mn-lt"/>
              <a:ea typeface="+mn-ea"/>
              <a:cs typeface="+mn-cs"/>
            </a:rPr>
            <a:t>今後は、施設の更新整備や統廃合によって実質公債費比率上昇することを見込んでいるため、引き続き</a:t>
          </a:r>
          <a:r>
            <a:rPr kumimoji="1" lang="ja-JP" altLang="ja-JP" sz="1100">
              <a:solidFill>
                <a:sysClr val="windowText" lastClr="000000"/>
              </a:solidFill>
              <a:effectLst/>
              <a:latin typeface="+mn-lt"/>
              <a:ea typeface="+mn-ea"/>
              <a:cs typeface="+mn-cs"/>
            </a:rPr>
            <a:t>行政改革大綱実施計画に基づき、財政の健全化に努め</a:t>
          </a:r>
          <a:r>
            <a:rPr kumimoji="1" lang="ja-JP" altLang="en-US" sz="1100">
              <a:solidFill>
                <a:sysClr val="windowText" lastClr="000000"/>
              </a:solidFill>
              <a:effectLst/>
              <a:latin typeface="+mn-lt"/>
              <a:ea typeface="+mn-ea"/>
              <a:cs typeface="+mn-cs"/>
            </a:rPr>
            <a:t>る</a:t>
          </a:r>
          <a:r>
            <a:rPr kumimoji="1" lang="ja-JP" altLang="ja-JP"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市債に依存しすぎることなく、</a:t>
          </a:r>
          <a:r>
            <a:rPr kumimoji="1" lang="ja-JP" altLang="en-US" sz="1100">
              <a:solidFill>
                <a:sysClr val="windowText" lastClr="000000"/>
              </a:solidFill>
              <a:effectLst/>
              <a:latin typeface="+mn-lt"/>
              <a:ea typeface="+mn-ea"/>
              <a:cs typeface="+mn-cs"/>
            </a:rPr>
            <a:t>将来</a:t>
          </a:r>
          <a:r>
            <a:rPr kumimoji="1" lang="ja-JP" altLang="ja-JP" sz="1100">
              <a:solidFill>
                <a:sysClr val="windowText" lastClr="000000"/>
              </a:solidFill>
              <a:effectLst/>
              <a:latin typeface="+mn-lt"/>
              <a:ea typeface="+mn-ea"/>
              <a:cs typeface="+mn-cs"/>
            </a:rPr>
            <a:t>負担の不均衡が生じないよう、適正で堅実な起債</a:t>
          </a:r>
          <a:r>
            <a:rPr kumimoji="1" lang="ja-JP" altLang="en-US" sz="1100">
              <a:solidFill>
                <a:sysClr val="windowText" lastClr="000000"/>
              </a:solidFill>
              <a:effectLst/>
              <a:latin typeface="+mn-lt"/>
              <a:ea typeface="+mn-ea"/>
              <a:cs typeface="+mn-cs"/>
            </a:rPr>
            <a:t>を行う</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減債基金は利用していない。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群馬県沼田市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将来負担額の約</a:t>
          </a:r>
          <a:r>
            <a:rPr kumimoji="1" lang="en-US" altLang="ja-JP" sz="1100">
              <a:solidFill>
                <a:sysClr val="windowText" lastClr="000000"/>
              </a:solidFill>
              <a:effectLst/>
              <a:latin typeface="+mn-lt"/>
              <a:ea typeface="+mn-ea"/>
              <a:cs typeface="+mn-cs"/>
            </a:rPr>
            <a:t>7</a:t>
          </a:r>
          <a:r>
            <a:rPr kumimoji="1" lang="ja-JP" altLang="ja-JP" sz="1100">
              <a:solidFill>
                <a:sysClr val="windowText" lastClr="000000"/>
              </a:solidFill>
              <a:effectLst/>
              <a:latin typeface="+mn-lt"/>
              <a:ea typeface="+mn-ea"/>
              <a:cs typeface="+mn-cs"/>
            </a:rPr>
            <a:t>割を構成する地方債の現在高を減少させるため、行政改革大綱実施計画に基づき、市債発行額が公債費の元金償還額を上回らないよう配慮して財政の健全化に努めてきた</a:t>
          </a:r>
          <a:r>
            <a:rPr kumimoji="1" lang="ja-JP" altLang="en-US" sz="1100">
              <a:solidFill>
                <a:sysClr val="windowText" lastClr="000000"/>
              </a:solidFill>
              <a:effectLst/>
              <a:latin typeface="+mn-lt"/>
              <a:ea typeface="+mn-ea"/>
              <a:cs typeface="+mn-cs"/>
            </a:rPr>
            <a:t>。その結果、</a:t>
          </a:r>
          <a:r>
            <a:rPr kumimoji="1" lang="ja-JP" altLang="ja-JP" sz="1100">
              <a:solidFill>
                <a:sysClr val="windowText" lastClr="000000"/>
              </a:solidFill>
              <a:effectLst/>
              <a:latin typeface="+mn-lt"/>
              <a:ea typeface="+mn-ea"/>
              <a:cs typeface="+mn-cs"/>
            </a:rPr>
            <a:t>将来負担額は</a:t>
          </a:r>
          <a:r>
            <a:rPr kumimoji="1" lang="ja-JP" altLang="en-US" sz="1100">
              <a:solidFill>
                <a:sysClr val="windowText" lastClr="000000"/>
              </a:solidFill>
              <a:effectLst/>
              <a:latin typeface="+mn-lt"/>
              <a:ea typeface="+mn-ea"/>
              <a:cs typeface="+mn-cs"/>
            </a:rPr>
            <a:t>減少傾向にあったが</a:t>
          </a:r>
          <a:r>
            <a:rPr kumimoji="1" lang="ja-JP" altLang="ja-JP" sz="1100">
              <a:solidFill>
                <a:sysClr val="windowText" lastClr="000000"/>
              </a:solidFill>
              <a:effectLst/>
              <a:latin typeface="+mn-lt"/>
              <a:ea typeface="+mn-ea"/>
              <a:cs typeface="+mn-cs"/>
            </a:rPr>
            <a:t>、令和５年度</a:t>
          </a:r>
          <a:r>
            <a:rPr kumimoji="1" lang="ja-JP" altLang="en-US" sz="1100">
              <a:solidFill>
                <a:sysClr val="windowText" lastClr="000000"/>
              </a:solidFill>
              <a:effectLst/>
              <a:latin typeface="+mn-lt"/>
              <a:ea typeface="+mn-ea"/>
              <a:cs typeface="+mn-cs"/>
            </a:rPr>
            <a:t>から</a:t>
          </a:r>
          <a:r>
            <a:rPr kumimoji="1" lang="ja-JP" altLang="ja-JP" sz="1100">
              <a:solidFill>
                <a:sysClr val="windowText" lastClr="000000"/>
              </a:solidFill>
              <a:effectLst/>
              <a:latin typeface="+mn-lt"/>
              <a:ea typeface="+mn-ea"/>
              <a:cs typeface="+mn-cs"/>
            </a:rPr>
            <a:t>沼田横塚産業団地造成事業に係る債務保証</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追加</a:t>
          </a:r>
          <a:r>
            <a:rPr kumimoji="1" lang="ja-JP" altLang="en-US" sz="1100">
              <a:solidFill>
                <a:sysClr val="windowText" lastClr="000000"/>
              </a:solidFill>
              <a:effectLst/>
              <a:latin typeface="+mn-lt"/>
              <a:ea typeface="+mn-ea"/>
              <a:cs typeface="+mn-cs"/>
            </a:rPr>
            <a:t>により</a:t>
          </a:r>
          <a:r>
            <a:rPr kumimoji="1" lang="ja-JP" altLang="ja-JP" sz="1100">
              <a:solidFill>
                <a:sysClr val="windowText" lastClr="000000"/>
              </a:solidFill>
              <a:effectLst/>
              <a:latin typeface="+mn-lt"/>
              <a:ea typeface="+mn-ea"/>
              <a:cs typeface="+mn-cs"/>
            </a:rPr>
            <a:t>債務負担行為</a:t>
          </a:r>
          <a:r>
            <a:rPr kumimoji="1" lang="ja-JP" altLang="en-US" sz="1100">
              <a:solidFill>
                <a:sysClr val="windowText" lastClr="000000"/>
              </a:solidFill>
              <a:effectLst/>
              <a:latin typeface="+mn-lt"/>
              <a:ea typeface="+mn-ea"/>
              <a:cs typeface="+mn-cs"/>
            </a:rPr>
            <a:t>設定額</a:t>
          </a:r>
          <a:r>
            <a:rPr kumimoji="1" lang="ja-JP" altLang="ja-JP" sz="1100">
              <a:solidFill>
                <a:sysClr val="windowText" lastClr="000000"/>
              </a:solidFill>
              <a:effectLst/>
              <a:latin typeface="+mn-lt"/>
              <a:ea typeface="+mn-ea"/>
              <a:cs typeface="+mn-cs"/>
            </a:rPr>
            <a:t>が</a:t>
          </a:r>
          <a:r>
            <a:rPr kumimoji="1" lang="ja-JP" altLang="en-US" sz="1100">
              <a:solidFill>
                <a:sysClr val="windowText" lastClr="000000"/>
              </a:solidFill>
              <a:effectLst/>
              <a:latin typeface="+mn-lt"/>
              <a:ea typeface="+mn-ea"/>
              <a:cs typeface="+mn-cs"/>
            </a:rPr>
            <a:t>増加し</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将来負担比率の分子の増加要因となった</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今後は、将来にわたって健全で安定した財政運営を実現するため、公債費等義務的経費の削減に努める。</a:t>
          </a:r>
          <a:endParaRPr lang="ja-JP" altLang="ja-JP" sz="14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群馬県沼田市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基金全体としては、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百万円の減となった。主な減の要因としては、財政調整基金の減である。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財政調整基金を確実に機能させるために適正規模内での運用及び積み立てを行うこととしている。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次の庁舎整備を見越し、庁舎整備基金へ計画的な積み立てを行う。また、水と緑の大地ふるさとぬまた基金、森林環境譲与税基金については、引き続き積み立てを行うとともに、適当な事業へ充当するため計画的に取り崩すものとす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・庁舎整備基金　　　　　　　　　　　次の庁舎整備に備え、あらかじめ積み立てを行い、その財源とする。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・水と緑の大地ぬまたふるさと基金　　沼田市を思い、応援する個人又は法人その他の団体からの寄附金を財源として、</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ふるさとぬまたのまちづくりに活用する。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・福祉振興事業基金　　　　　　　　　将来の本格的な高齢化社会に備え、福祉事業の振興を図る。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・温泉事業基金　　　　　　　　　　　沼田市温泉休養施設における温泉事業を円滑な運営に資するための財源とする。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・沼田城建設基金　　　　　　　　　　沼田城の建設資金の積み立てを行い、その財源とする。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・庁舎整備基金　　　　　　　　　　　庁舎整備に備え、</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百万積立による増。</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・水と緑の大地ぬまたふるさと基金　　寄附金による積立の増。</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・沼田城建設基金　　　　　　　　　　寄附金による積立の増。</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・庁舎整備基金　　　　次の庁舎整備を見据えて積み立てを行う予定のため、ゆるやかに増加していく見込みである。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・温泉事業基金　　　　指定管理者からの固定納入金の一部を積み立てるものであるが、各温泉休養施設の老朽化が進んでいることから</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修繕、改修等のための財源として取り崩すことが想定される。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横塚工場適地発掘調査及び給食費無償化、義務的経費が膨らんだことで、取崩し額が増額となった。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災害等、不測の事態への備え等のため、過去の実績等を踏まえ、積み立てることとしている。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普通交付税の追加交付分（臨時財政対策債償還基金費）を積み立てたことにより、基金残高が増となった。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年度に積み立てた</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224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百万円について、令和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年度発行の臨時財政対策債元金の償還期間である令和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年間で繰り入れることとする。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年度に積み立てた</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百万円について、令和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年度と令和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年度の臨時財政対策債元金の償還に充てることとする。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年度に積み立てた</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百万円について、令和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年度と令和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年度の臨時財政対策債元金の償還に充てることとする。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群馬県沼田市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43,532
42,503
443.46
25,207,617
23,892,869
959,704
14,372,040
25,780,748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中山間に位置する本市の地</a:t>
          </a:r>
          <a:r>
            <a:rPr kumimoji="1" lang="ja-JP" altLang="en-US" sz="1100">
              <a:solidFill>
                <a:sysClr val="windowText" lastClr="000000"/>
              </a:solidFill>
              <a:effectLst/>
              <a:latin typeface="+mn-lt"/>
              <a:ea typeface="+mn-ea"/>
              <a:cs typeface="+mn-cs"/>
            </a:rPr>
            <a:t>理</a:t>
          </a:r>
          <a:r>
            <a:rPr kumimoji="1" lang="ja-JP" altLang="ja-JP" sz="1100">
              <a:solidFill>
                <a:sysClr val="windowText" lastClr="000000"/>
              </a:solidFill>
              <a:effectLst/>
              <a:latin typeface="+mn-lt"/>
              <a:ea typeface="+mn-ea"/>
              <a:cs typeface="+mn-cs"/>
            </a:rPr>
            <a:t>的な要因や人口減少、高水準の高齢化（令和</a:t>
          </a:r>
          <a:r>
            <a:rPr kumimoji="1" lang="en-US" altLang="ja-JP" sz="1100">
              <a:solidFill>
                <a:sysClr val="windowText" lastClr="000000"/>
              </a:solidFill>
              <a:effectLst/>
              <a:latin typeface="+mn-lt"/>
              <a:ea typeface="+mn-ea"/>
              <a:cs typeface="+mn-cs"/>
            </a:rPr>
            <a:t>7</a:t>
          </a:r>
          <a:r>
            <a:rPr kumimoji="1" lang="ja-JP" altLang="ja-JP" sz="1100">
              <a:solidFill>
                <a:sysClr val="windowText" lastClr="000000"/>
              </a:solidFill>
              <a:effectLst/>
              <a:latin typeface="+mn-lt"/>
              <a:ea typeface="+mn-ea"/>
              <a:cs typeface="+mn-cs"/>
            </a:rPr>
            <a:t>年</a:t>
          </a:r>
          <a:r>
            <a:rPr kumimoji="1" lang="en-US" altLang="ja-JP" sz="1100">
              <a:solidFill>
                <a:sysClr val="windowText" lastClr="000000"/>
              </a:solidFill>
              <a:effectLst/>
              <a:latin typeface="+mn-lt"/>
              <a:ea typeface="+mn-ea"/>
              <a:cs typeface="+mn-cs"/>
            </a:rPr>
            <a:t>4</a:t>
          </a:r>
          <a:r>
            <a:rPr kumimoji="1" lang="ja-JP" altLang="ja-JP" sz="1100">
              <a:solidFill>
                <a:sysClr val="windowText" lastClr="000000"/>
              </a:solidFill>
              <a:effectLst/>
              <a:latin typeface="+mn-lt"/>
              <a:ea typeface="+mn-ea"/>
              <a:cs typeface="+mn-cs"/>
            </a:rPr>
            <a:t>月</a:t>
          </a:r>
          <a:r>
            <a:rPr kumimoji="1" lang="en-US" altLang="ja-JP" sz="1100">
              <a:solidFill>
                <a:sysClr val="windowText" lastClr="000000"/>
              </a:solidFill>
              <a:effectLst/>
              <a:latin typeface="+mn-lt"/>
              <a:ea typeface="+mn-ea"/>
              <a:cs typeface="+mn-cs"/>
            </a:rPr>
            <a:t>1</a:t>
          </a:r>
          <a:r>
            <a:rPr kumimoji="1" lang="ja-JP" altLang="ja-JP" sz="1100">
              <a:solidFill>
                <a:sysClr val="windowText" lastClr="000000"/>
              </a:solidFill>
              <a:effectLst/>
              <a:latin typeface="+mn-lt"/>
              <a:ea typeface="+mn-ea"/>
              <a:cs typeface="+mn-cs"/>
            </a:rPr>
            <a:t>日現在</a:t>
          </a:r>
          <a:r>
            <a:rPr kumimoji="1" lang="en-US" altLang="ja-JP" sz="1100">
              <a:solidFill>
                <a:sysClr val="windowText" lastClr="000000"/>
              </a:solidFill>
              <a:effectLst/>
              <a:latin typeface="+mn-lt"/>
              <a:ea typeface="+mn-ea"/>
              <a:cs typeface="+mn-cs"/>
            </a:rPr>
            <a:t>36.6</a:t>
          </a:r>
          <a:r>
            <a:rPr kumimoji="1" lang="ja-JP" altLang="ja-JP" sz="1100">
              <a:solidFill>
                <a:sysClr val="windowText" lastClr="000000"/>
              </a:solidFill>
              <a:effectLst/>
              <a:latin typeface="+mn-lt"/>
              <a:ea typeface="+mn-ea"/>
              <a:cs typeface="+mn-cs"/>
            </a:rPr>
            <a:t>％）などにより、自主財源に乏しい状況にある。引き続き、市政改革大綱実施計画に基づき、効率的な行政運営による財政の健全化を図るとともに、地域の活性化や新たな財源の掘り起こしを行うことで、財政基盤の強化に努める。</a:t>
          </a:r>
          <a:endParaRPr lang="ja-JP" altLang="ja-JP" sz="1400">
            <a:solidFill>
              <a:sysClr val="windowText" lastClr="000000"/>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151130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114800" y="698500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166387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195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127000</xdr:rowOff>
    </xdr:from>
    <xdr:to>
      <xdr:col>19</xdr:col>
      <xdr:colOff>133350</xdr:colOff>
      <xdr:row>40</xdr:row>
      <xdr:rowOff>151130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698500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133367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102870</xdr:rowOff>
    </xdr:from>
    <xdr:to>
      <xdr:col>15</xdr:col>
      <xdr:colOff>82550</xdr:colOff>
      <xdr:row>40</xdr:row>
      <xdr:rowOff>127000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69608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109237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78740</xdr:rowOff>
    </xdr:from>
    <xdr:to>
      <xdr:col>11</xdr:col>
      <xdr:colOff>31750</xdr:colOff>
      <xdr:row>40</xdr:row>
      <xdr:rowOff>102870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69367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109237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92727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100330</xdr:rowOff>
    </xdr:from>
    <xdr:to>
      <xdr:col>19</xdr:col>
      <xdr:colOff>184150</xdr:colOff>
      <xdr:row>41</xdr:row>
      <xdr:rowOff>30480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40657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72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76200</xdr:rowOff>
    </xdr:from>
    <xdr:to>
      <xdr:col>15</xdr:col>
      <xdr:colOff>133350</xdr:colOff>
      <xdr:row>41</xdr:row>
      <xdr:rowOff>6350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16527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52070</xdr:rowOff>
    </xdr:from>
    <xdr:to>
      <xdr:col>11</xdr:col>
      <xdr:colOff>82550</xdr:colOff>
      <xdr:row>40</xdr:row>
      <xdr:rowOff>153670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163847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27940</xdr:rowOff>
    </xdr:from>
    <xdr:to>
      <xdr:col>7</xdr:col>
      <xdr:colOff>31750</xdr:colOff>
      <xdr:row>40</xdr:row>
      <xdr:rowOff>129540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139717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rgbClr val="FF0000"/>
              </a:solidFill>
              <a:effectLst/>
              <a:latin typeface="+mn-lt"/>
              <a:ea typeface="+mn-ea"/>
              <a:cs typeface="+mn-cs"/>
            </a:rPr>
            <a:t>　</a:t>
          </a:r>
          <a:r>
            <a:rPr lang="ja-JP" altLang="en-US" sz="1100">
              <a:solidFill>
                <a:sysClr val="windowText" lastClr="000000"/>
              </a:solidFill>
              <a:effectLst/>
              <a:latin typeface="+mn-lt"/>
              <a:ea typeface="+mn-ea"/>
              <a:cs typeface="+mn-cs"/>
            </a:rPr>
            <a:t>市民税個人均等割や市たばこ税</a:t>
          </a: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現年課税分</a:t>
          </a: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などの減があったものの、普通交付税、法人市民税均等割などの増により経常一般財源収入額（分母）は増額となった。また、経常経費充当一般財源（分子）については、人件費、維持補修費、物件費等の増により、増額となった。経常経費充当一般財源（分子）、経常一般財源収入額（分母）ともに増となった結果、</a:t>
          </a:r>
          <a:r>
            <a:rPr lang="en-US" altLang="ja-JP" sz="1100">
              <a:solidFill>
                <a:sysClr val="windowText" lastClr="000000"/>
              </a:solidFill>
              <a:effectLst/>
              <a:latin typeface="+mn-lt"/>
              <a:ea typeface="+mn-ea"/>
              <a:cs typeface="+mn-cs"/>
            </a:rPr>
            <a:t>1.2</a:t>
          </a:r>
          <a:r>
            <a:rPr lang="ja-JP" altLang="en-US" sz="1100">
              <a:solidFill>
                <a:sysClr val="windowText" lastClr="000000"/>
              </a:solidFill>
              <a:effectLst/>
              <a:latin typeface="+mn-lt"/>
              <a:ea typeface="+mn-ea"/>
              <a:cs typeface="+mn-cs"/>
            </a:rPr>
            <a:t>ポイント増となった。</a:t>
          </a:r>
          <a:endParaRPr lang="ja-JP" altLang="ja-JP" sz="1400">
            <a:solidFill>
              <a:sysClr val="windowText" lastClr="000000"/>
            </a:solidFill>
            <a:effectLst/>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81462</xdr:rowOff>
    </xdr:from>
    <xdr:to>
      <xdr:col>23</xdr:col>
      <xdr:colOff>133350</xdr:colOff>
      <xdr:row>61</xdr:row>
      <xdr:rowOff>122827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539912"/>
          <a:ext cx="838200" cy="4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22860</xdr:rowOff>
    </xdr:from>
    <xdr:to>
      <xdr:col>19</xdr:col>
      <xdr:colOff>133350</xdr:colOff>
      <xdr:row>61</xdr:row>
      <xdr:rowOff>81462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481310"/>
          <a:ext cx="8890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84001</xdr:rowOff>
    </xdr:from>
    <xdr:to>
      <xdr:col>15</xdr:col>
      <xdr:colOff>82550</xdr:colOff>
      <xdr:row>61</xdr:row>
      <xdr:rowOff>22860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371001"/>
          <a:ext cx="889000" cy="11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131190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07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84001</xdr:rowOff>
    </xdr:from>
    <xdr:to>
      <xdr:col>11</xdr:col>
      <xdr:colOff>31750</xdr:colOff>
      <xdr:row>61</xdr:row>
      <xdr:rowOff>81462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371001"/>
          <a:ext cx="889000" cy="16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199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138084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72027</xdr:rowOff>
    </xdr:from>
    <xdr:to>
      <xdr:col>23</xdr:col>
      <xdr:colOff>184150</xdr:colOff>
      <xdr:row>62</xdr:row>
      <xdr:rowOff>2177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3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44104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50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30662</xdr:rowOff>
    </xdr:from>
    <xdr:to>
      <xdr:col>19</xdr:col>
      <xdr:colOff>184150</xdr:colOff>
      <xdr:row>61</xdr:row>
      <xdr:rowOff>132262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48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117039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575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143510</xdr:rowOff>
    </xdr:from>
    <xdr:to>
      <xdr:col>15</xdr:col>
      <xdr:colOff>133350</xdr:colOff>
      <xdr:row>61</xdr:row>
      <xdr:rowOff>73660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58437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51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33201</xdr:rowOff>
    </xdr:from>
    <xdr:to>
      <xdr:col>11</xdr:col>
      <xdr:colOff>82550</xdr:colOff>
      <xdr:row>60</xdr:row>
      <xdr:rowOff>134801</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3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119578</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06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30662</xdr:rowOff>
    </xdr:from>
    <xdr:to>
      <xdr:col>7</xdr:col>
      <xdr:colOff>31750</xdr:colOff>
      <xdr:row>61</xdr:row>
      <xdr:rowOff>132262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48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117039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75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[198,836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人口１人当たりの人件費・物件費等決算額は、物件費の増により、昨年度から</a:t>
          </a:r>
          <a:r>
            <a:rPr kumimoji="1" lang="en-US" altLang="ja-JP" sz="1100">
              <a:solidFill>
                <a:sysClr val="windowText" lastClr="000000"/>
              </a:solidFill>
              <a:effectLst/>
              <a:latin typeface="+mn-lt"/>
              <a:ea typeface="+mn-ea"/>
              <a:cs typeface="+mn-cs"/>
            </a:rPr>
            <a:t>4,601</a:t>
          </a:r>
          <a:r>
            <a:rPr kumimoji="1" lang="ja-JP" altLang="ja-JP" sz="1100">
              <a:solidFill>
                <a:sysClr val="windowText" lastClr="000000"/>
              </a:solidFill>
              <a:effectLst/>
              <a:latin typeface="+mn-lt"/>
              <a:ea typeface="+mn-ea"/>
              <a:cs typeface="+mn-cs"/>
            </a:rPr>
            <a:t>円の増額となったが、類似団体平均と比較すると</a:t>
          </a:r>
          <a:r>
            <a:rPr kumimoji="1" lang="en-US" altLang="ja-JP" sz="1100">
              <a:solidFill>
                <a:sysClr val="windowText" lastClr="000000"/>
              </a:solidFill>
              <a:effectLst/>
              <a:latin typeface="+mn-lt"/>
              <a:ea typeface="+mn-ea"/>
              <a:cs typeface="+mn-cs"/>
            </a:rPr>
            <a:t>35,365</a:t>
          </a:r>
          <a:r>
            <a:rPr kumimoji="1" lang="ja-JP" altLang="ja-JP" sz="1100">
              <a:solidFill>
                <a:sysClr val="windowText" lastClr="000000"/>
              </a:solidFill>
              <a:effectLst/>
              <a:latin typeface="+mn-lt"/>
              <a:ea typeface="+mn-ea"/>
              <a:cs typeface="+mn-cs"/>
            </a:rPr>
            <a:t>円下回っている。</a:t>
          </a:r>
          <a:endParaRPr kumimoji="1" lang="en-US" altLang="ja-JP" sz="1100">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　今後は、民間委託化による委託料の増加、施設の老朽化による維持補修費の増加などにより、物件費全体の増加が見込まれるため、</a:t>
          </a:r>
          <a:r>
            <a:rPr kumimoji="1" lang="ja-JP" altLang="en-US" sz="1100">
              <a:solidFill>
                <a:sysClr val="windowText" lastClr="000000"/>
              </a:solidFill>
              <a:effectLst/>
              <a:latin typeface="+mn-lt"/>
              <a:ea typeface="+mn-ea"/>
              <a:cs typeface="+mn-cs"/>
            </a:rPr>
            <a:t>行政改革の推進、</a:t>
          </a:r>
          <a:r>
            <a:rPr kumimoji="1" lang="ja-JP" altLang="ja-JP" sz="1100">
              <a:solidFill>
                <a:sysClr val="windowText" lastClr="000000"/>
              </a:solidFill>
              <a:effectLst/>
              <a:latin typeface="+mn-lt"/>
              <a:ea typeface="+mn-ea"/>
              <a:cs typeface="+mn-cs"/>
            </a:rPr>
            <a:t>計画的な維持補修の実施等</a:t>
          </a:r>
          <a:r>
            <a:rPr kumimoji="1" lang="ja-JP" altLang="en-US" sz="1100">
              <a:solidFill>
                <a:sysClr val="windowText" lastClr="000000"/>
              </a:solidFill>
              <a:effectLst/>
              <a:latin typeface="+mn-lt"/>
              <a:ea typeface="+mn-ea"/>
              <a:cs typeface="+mn-cs"/>
            </a:rPr>
            <a:t>により</a:t>
          </a:r>
          <a:r>
            <a:rPr kumimoji="1" lang="ja-JP" altLang="ja-JP" sz="1100">
              <a:solidFill>
                <a:sysClr val="windowText" lastClr="000000"/>
              </a:solidFill>
              <a:effectLst/>
              <a:latin typeface="+mn-lt"/>
              <a:ea typeface="+mn-ea"/>
              <a:cs typeface="+mn-cs"/>
            </a:rPr>
            <a:t>経費の節減に努める。</a:t>
          </a:r>
          <a:endParaRPr lang="ja-JP" altLang="ja-JP" sz="1400">
            <a:solidFill>
              <a:sysClr val="windowText" lastClr="000000"/>
            </a:solidFill>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40518</xdr:rowOff>
    </xdr:from>
    <xdr:to>
      <xdr:col>23</xdr:col>
      <xdr:colOff>133350</xdr:colOff>
      <xdr:row>81</xdr:row>
      <xdr:rowOff>41628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3927968"/>
          <a:ext cx="838200" cy="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26406</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9138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38970</xdr:rowOff>
    </xdr:from>
    <xdr:to>
      <xdr:col>19</xdr:col>
      <xdr:colOff>133350</xdr:colOff>
      <xdr:row>81</xdr:row>
      <xdr:rowOff>40518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3926420"/>
          <a:ext cx="889000" cy="1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81901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969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35328</xdr:rowOff>
    </xdr:from>
    <xdr:to>
      <xdr:col>15</xdr:col>
      <xdr:colOff>82550</xdr:colOff>
      <xdr:row>81</xdr:row>
      <xdr:rowOff>38970</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3922778"/>
          <a:ext cx="889000" cy="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80723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96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34184</xdr:rowOff>
    </xdr:from>
    <xdr:to>
      <xdr:col>11</xdr:col>
      <xdr:colOff>31750</xdr:colOff>
      <xdr:row>81</xdr:row>
      <xdr:rowOff>35328</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21634"/>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79108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966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76289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963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162278</xdr:rowOff>
    </xdr:from>
    <xdr:to>
      <xdr:col>23</xdr:col>
      <xdr:colOff>184150</xdr:colOff>
      <xdr:row>81</xdr:row>
      <xdr:rowOff>92428</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87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83555</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79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161168</xdr:rowOff>
    </xdr:from>
    <xdr:to>
      <xdr:col>19</xdr:col>
      <xdr:colOff>184150</xdr:colOff>
      <xdr:row>81</xdr:row>
      <xdr:rowOff>91318</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7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101495</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646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159620</xdr:rowOff>
    </xdr:from>
    <xdr:to>
      <xdr:col>15</xdr:col>
      <xdr:colOff>133350</xdr:colOff>
      <xdr:row>81</xdr:row>
      <xdr:rowOff>89770</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7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99947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64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155978</xdr:rowOff>
    </xdr:from>
    <xdr:to>
      <xdr:col>11</xdr:col>
      <xdr:colOff>82550</xdr:colOff>
      <xdr:row>81</xdr:row>
      <xdr:rowOff>86128</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71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96305</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640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154834</xdr:rowOff>
    </xdr:from>
    <xdr:to>
      <xdr:col>7</xdr:col>
      <xdr:colOff>31750</xdr:colOff>
      <xdr:row>81</xdr:row>
      <xdr:rowOff>84984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7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95161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639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給与水準の適正化を</a:t>
          </a:r>
          <a:r>
            <a:rPr kumimoji="1" lang="ja-JP" altLang="en-US" sz="1100">
              <a:solidFill>
                <a:sysClr val="windowText" lastClr="000000"/>
              </a:solidFill>
              <a:effectLst/>
              <a:latin typeface="+mn-lt"/>
              <a:ea typeface="+mn-ea"/>
              <a:cs typeface="+mn-cs"/>
            </a:rPr>
            <a:t>図</a:t>
          </a:r>
          <a:r>
            <a:rPr kumimoji="1" lang="ja-JP" altLang="ja-JP" sz="1100">
              <a:solidFill>
                <a:sysClr val="windowText" lastClr="000000"/>
              </a:solidFill>
              <a:effectLst/>
              <a:latin typeface="+mn-lt"/>
              <a:ea typeface="+mn-ea"/>
              <a:cs typeface="+mn-cs"/>
            </a:rPr>
            <a:t>っているものの、職員構成の変動等により類似団体平均を</a:t>
          </a:r>
          <a:r>
            <a:rPr kumimoji="1" lang="en-US" altLang="ja-JP" sz="1100">
              <a:solidFill>
                <a:sysClr val="windowText" lastClr="000000"/>
              </a:solidFill>
              <a:effectLst/>
              <a:latin typeface="+mn-lt"/>
              <a:ea typeface="+mn-ea"/>
              <a:cs typeface="+mn-cs"/>
            </a:rPr>
            <a:t>1.3</a:t>
          </a:r>
          <a:r>
            <a:rPr kumimoji="1" lang="ja-JP" altLang="ja-JP" sz="1100">
              <a:solidFill>
                <a:sysClr val="windowText" lastClr="000000"/>
              </a:solidFill>
              <a:effectLst/>
              <a:latin typeface="+mn-lt"/>
              <a:ea typeface="+mn-ea"/>
              <a:cs typeface="+mn-cs"/>
            </a:rPr>
            <a:t>ポイント上回る</a:t>
          </a:r>
          <a:r>
            <a:rPr kumimoji="1" lang="en-US" altLang="ja-JP" sz="1100">
              <a:solidFill>
                <a:sysClr val="windowText" lastClr="000000"/>
              </a:solidFill>
              <a:effectLst/>
              <a:latin typeface="+mn-lt"/>
              <a:ea typeface="+mn-ea"/>
              <a:cs typeface="+mn-cs"/>
            </a:rPr>
            <a:t>98.5</a:t>
          </a:r>
          <a:r>
            <a:rPr kumimoji="1" lang="ja-JP" altLang="ja-JP" sz="1100">
              <a:solidFill>
                <a:sysClr val="windowText" lastClr="000000"/>
              </a:solidFill>
              <a:effectLst/>
              <a:latin typeface="+mn-lt"/>
              <a:ea typeface="+mn-ea"/>
              <a:cs typeface="+mn-cs"/>
            </a:rPr>
            <a:t>％となっている。</a:t>
          </a:r>
          <a:r>
            <a:rPr kumimoji="1" lang="ja-JP" altLang="en-US" sz="1100">
              <a:solidFill>
                <a:sysClr val="windowText" lastClr="000000"/>
              </a:solidFill>
              <a:effectLst/>
              <a:latin typeface="+mn-lt"/>
              <a:ea typeface="+mn-ea"/>
              <a:cs typeface="+mn-cs"/>
            </a:rPr>
            <a:t>今後も</a:t>
          </a:r>
          <a:r>
            <a:rPr kumimoji="1" lang="ja-JP" altLang="ja-JP" sz="1100">
              <a:solidFill>
                <a:sysClr val="windowText" lastClr="000000"/>
              </a:solidFill>
              <a:effectLst/>
              <a:latin typeface="+mn-lt"/>
              <a:ea typeface="+mn-ea"/>
              <a:cs typeface="+mn-cs"/>
            </a:rPr>
            <a:t>人事院勧告及び国の指導に準拠した給与制度を推進しながら給与水準の適正化を</a:t>
          </a:r>
          <a:r>
            <a:rPr kumimoji="1" lang="ja-JP" altLang="en-US" sz="1100">
              <a:solidFill>
                <a:sysClr val="windowText" lastClr="000000"/>
              </a:solidFill>
              <a:effectLst/>
              <a:latin typeface="+mn-lt"/>
              <a:ea typeface="+mn-ea"/>
              <a:cs typeface="+mn-cs"/>
            </a:rPr>
            <a:t>図る</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118836</xdr:rowOff>
    </xdr:from>
    <xdr:to>
      <xdr:col>81</xdr:col>
      <xdr:colOff>44450</xdr:colOff>
      <xdr:row>86</xdr:row>
      <xdr:rowOff>118836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179800" y="148635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118836</xdr:rowOff>
    </xdr:from>
    <xdr:to>
      <xdr:col>77</xdr:col>
      <xdr:colOff>44450</xdr:colOff>
      <xdr:row>86</xdr:row>
      <xdr:rowOff>118836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5290800" y="148635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118836</xdr:rowOff>
    </xdr:from>
    <xdr:to>
      <xdr:col>72</xdr:col>
      <xdr:colOff>203200</xdr:colOff>
      <xdr:row>86</xdr:row>
      <xdr:rowOff>136071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486353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136071</xdr:rowOff>
    </xdr:from>
    <xdr:to>
      <xdr:col>68</xdr:col>
      <xdr:colOff>152400</xdr:colOff>
      <xdr:row>86</xdr:row>
      <xdr:rowOff>153307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3512800" y="1488077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68036</xdr:rowOff>
    </xdr:from>
    <xdr:to>
      <xdr:col>81</xdr:col>
      <xdr:colOff>95250</xdr:colOff>
      <xdr:row>86</xdr:row>
      <xdr:rowOff>169636</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40113</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784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68036</xdr:rowOff>
    </xdr:from>
    <xdr:to>
      <xdr:col>77</xdr:col>
      <xdr:colOff>95250</xdr:colOff>
      <xdr:row>86</xdr:row>
      <xdr:rowOff>169636</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154413</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4899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68036</xdr:rowOff>
    </xdr:from>
    <xdr:to>
      <xdr:col>73</xdr:col>
      <xdr:colOff>44450</xdr:colOff>
      <xdr:row>86</xdr:row>
      <xdr:rowOff>169636</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154413</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85271</xdr:rowOff>
    </xdr:from>
    <xdr:to>
      <xdr:col>68</xdr:col>
      <xdr:colOff>203200</xdr:colOff>
      <xdr:row>87</xdr:row>
      <xdr:rowOff>15421</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198</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8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17434</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令和</a:t>
          </a:r>
          <a:r>
            <a:rPr kumimoji="1" lang="en-US" altLang="ja-JP" sz="1100">
              <a:solidFill>
                <a:sysClr val="windowText" lastClr="000000"/>
              </a:solidFill>
              <a:effectLst/>
              <a:latin typeface="+mn-lt"/>
              <a:ea typeface="+mn-ea"/>
              <a:cs typeface="+mn-cs"/>
            </a:rPr>
            <a:t>7</a:t>
          </a:r>
          <a:r>
            <a:rPr kumimoji="1" lang="ja-JP" altLang="ja-JP" sz="1100">
              <a:solidFill>
                <a:sysClr val="windowText" lastClr="000000"/>
              </a:solidFill>
              <a:effectLst/>
              <a:latin typeface="+mn-lt"/>
              <a:ea typeface="+mn-ea"/>
              <a:cs typeface="+mn-cs"/>
            </a:rPr>
            <a:t>年</a:t>
          </a:r>
          <a:r>
            <a:rPr kumimoji="1" lang="en-US" altLang="ja-JP" sz="1100">
              <a:solidFill>
                <a:sysClr val="windowText" lastClr="000000"/>
              </a:solidFill>
              <a:effectLst/>
              <a:latin typeface="+mn-lt"/>
              <a:ea typeface="+mn-ea"/>
              <a:cs typeface="+mn-cs"/>
            </a:rPr>
            <a:t>4</a:t>
          </a:r>
          <a:r>
            <a:rPr kumimoji="1" lang="ja-JP" altLang="ja-JP" sz="1100">
              <a:solidFill>
                <a:sysClr val="windowText" lastClr="000000"/>
              </a:solidFill>
              <a:effectLst/>
              <a:latin typeface="+mn-lt"/>
              <a:ea typeface="+mn-ea"/>
              <a:cs typeface="+mn-cs"/>
            </a:rPr>
            <a:t>月</a:t>
          </a:r>
          <a:r>
            <a:rPr kumimoji="1" lang="en-US" altLang="ja-JP" sz="1100">
              <a:solidFill>
                <a:sysClr val="windowText" lastClr="000000"/>
              </a:solidFill>
              <a:effectLst/>
              <a:latin typeface="+mn-lt"/>
              <a:ea typeface="+mn-ea"/>
              <a:cs typeface="+mn-cs"/>
            </a:rPr>
            <a:t>1</a:t>
          </a:r>
          <a:r>
            <a:rPr kumimoji="1" lang="ja-JP" altLang="ja-JP" sz="1100">
              <a:solidFill>
                <a:sysClr val="windowText" lastClr="000000"/>
              </a:solidFill>
              <a:effectLst/>
              <a:latin typeface="+mn-lt"/>
              <a:ea typeface="+mn-ea"/>
              <a:cs typeface="+mn-cs"/>
            </a:rPr>
            <a:t>日現在の正規職員数は</a:t>
          </a:r>
          <a:r>
            <a:rPr kumimoji="1" lang="en-US" altLang="ja-JP" sz="1100">
              <a:solidFill>
                <a:sysClr val="windowText" lastClr="000000"/>
              </a:solidFill>
              <a:effectLst/>
              <a:latin typeface="+mn-lt"/>
              <a:ea typeface="+mn-ea"/>
              <a:cs typeface="+mn-cs"/>
            </a:rPr>
            <a:t>412</a:t>
          </a:r>
          <a:r>
            <a:rPr kumimoji="1" lang="ja-JP" altLang="ja-JP" sz="1100">
              <a:solidFill>
                <a:sysClr val="windowText" lastClr="000000"/>
              </a:solidFill>
              <a:effectLst/>
              <a:latin typeface="+mn-lt"/>
              <a:ea typeface="+mn-ea"/>
              <a:cs typeface="+mn-cs"/>
            </a:rPr>
            <a:t>人</a:t>
          </a:r>
          <a:r>
            <a:rPr kumimoji="1" lang="ja-JP" altLang="en-US" sz="1100">
              <a:solidFill>
                <a:sysClr val="windowText" lastClr="000000"/>
              </a:solidFill>
              <a:effectLst/>
              <a:latin typeface="+mn-lt"/>
              <a:ea typeface="+mn-ea"/>
              <a:cs typeface="+mn-cs"/>
            </a:rPr>
            <a:t>である</a:t>
          </a:r>
          <a:r>
            <a:rPr kumimoji="1" lang="ja-JP" altLang="ja-JP" sz="1100">
              <a:solidFill>
                <a:sysClr val="windowText" lastClr="000000"/>
              </a:solidFill>
              <a:effectLst/>
              <a:latin typeface="+mn-lt"/>
              <a:ea typeface="+mn-ea"/>
              <a:cs typeface="+mn-cs"/>
            </a:rPr>
            <a:t>。合併後の平成</a:t>
          </a:r>
          <a:r>
            <a:rPr kumimoji="1" lang="en-US" altLang="ja-JP" sz="1100">
              <a:solidFill>
                <a:sysClr val="windowText" lastClr="000000"/>
              </a:solidFill>
              <a:effectLst/>
              <a:latin typeface="+mn-lt"/>
              <a:ea typeface="+mn-ea"/>
              <a:cs typeface="+mn-cs"/>
            </a:rPr>
            <a:t>17</a:t>
          </a:r>
          <a:r>
            <a:rPr kumimoji="1" lang="ja-JP" altLang="ja-JP" sz="1100">
              <a:solidFill>
                <a:sysClr val="windowText" lastClr="000000"/>
              </a:solidFill>
              <a:effectLst/>
              <a:latin typeface="+mn-lt"/>
              <a:ea typeface="+mn-ea"/>
              <a:cs typeface="+mn-cs"/>
            </a:rPr>
            <a:t>年度の正規職員数は</a:t>
          </a:r>
          <a:r>
            <a:rPr kumimoji="1" lang="en-US" altLang="ja-JP" sz="1100">
              <a:solidFill>
                <a:sysClr val="windowText" lastClr="000000"/>
              </a:solidFill>
              <a:effectLst/>
              <a:latin typeface="+mn-lt"/>
              <a:ea typeface="+mn-ea"/>
              <a:cs typeface="+mn-cs"/>
            </a:rPr>
            <a:t>542</a:t>
          </a:r>
          <a:r>
            <a:rPr kumimoji="1" lang="ja-JP" altLang="ja-JP" sz="1100">
              <a:solidFill>
                <a:sysClr val="windowText" lastClr="000000"/>
              </a:solidFill>
              <a:effectLst/>
              <a:latin typeface="+mn-lt"/>
              <a:ea typeface="+mn-ea"/>
              <a:cs typeface="+mn-cs"/>
            </a:rPr>
            <a:t>人であったが、行政改革大綱実施計画に基づく定員管理を実施し、</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年間で</a:t>
          </a:r>
          <a:r>
            <a:rPr kumimoji="1" lang="en-US" altLang="ja-JP" sz="1100">
              <a:solidFill>
                <a:sysClr val="windowText" lastClr="000000"/>
              </a:solidFill>
              <a:effectLst/>
              <a:latin typeface="+mn-lt"/>
              <a:ea typeface="+mn-ea"/>
              <a:cs typeface="+mn-cs"/>
            </a:rPr>
            <a:t>130</a:t>
          </a:r>
          <a:r>
            <a:rPr kumimoji="1" lang="ja-JP" altLang="ja-JP" sz="1100">
              <a:solidFill>
                <a:sysClr val="windowText" lastClr="000000"/>
              </a:solidFill>
              <a:effectLst/>
              <a:latin typeface="+mn-lt"/>
              <a:ea typeface="+mn-ea"/>
              <a:cs typeface="+mn-cs"/>
            </a:rPr>
            <a:t>人（</a:t>
          </a:r>
          <a:r>
            <a:rPr kumimoji="1" lang="en-US" altLang="ja-JP" sz="1100">
              <a:solidFill>
                <a:sysClr val="windowText" lastClr="000000"/>
              </a:solidFill>
              <a:effectLst/>
              <a:latin typeface="+mn-lt"/>
              <a:ea typeface="+mn-ea"/>
              <a:cs typeface="+mn-cs"/>
            </a:rPr>
            <a:t>24.0</a:t>
          </a:r>
          <a:r>
            <a:rPr kumimoji="1" lang="ja-JP" altLang="ja-JP" sz="1100">
              <a:solidFill>
                <a:sysClr val="windowText" lastClr="000000"/>
              </a:solidFill>
              <a:effectLst/>
              <a:latin typeface="+mn-lt"/>
              <a:ea typeface="+mn-ea"/>
              <a:cs typeface="+mn-cs"/>
            </a:rPr>
            <a:t>％）を削減した。その結果、類似団体平均より</a:t>
          </a:r>
          <a:r>
            <a:rPr kumimoji="1" lang="en-US" altLang="ja-JP" sz="1100">
              <a:solidFill>
                <a:sysClr val="windowText" lastClr="000000"/>
              </a:solidFill>
              <a:effectLst/>
              <a:latin typeface="+mn-lt"/>
              <a:ea typeface="+mn-ea"/>
              <a:cs typeface="+mn-cs"/>
            </a:rPr>
            <a:t>2.50</a:t>
          </a:r>
          <a:r>
            <a:rPr kumimoji="1" lang="ja-JP" altLang="ja-JP" sz="1100">
              <a:solidFill>
                <a:sysClr val="windowText" lastClr="000000"/>
              </a:solidFill>
              <a:effectLst/>
              <a:latin typeface="+mn-lt"/>
              <a:ea typeface="+mn-ea"/>
              <a:cs typeface="+mn-cs"/>
            </a:rPr>
            <a:t>ポイント低い数値となった。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今後は、 沼田市定員適正化計画 （令和</a:t>
          </a:r>
          <a:r>
            <a:rPr kumimoji="1" lang="en-US" altLang="ja-JP" sz="1100">
              <a:solidFill>
                <a:sysClr val="windowText" lastClr="000000"/>
              </a:solidFill>
              <a:effectLst/>
              <a:latin typeface="+mn-lt"/>
              <a:ea typeface="+mn-ea"/>
              <a:cs typeface="+mn-cs"/>
            </a:rPr>
            <a:t>4</a:t>
          </a:r>
          <a:r>
            <a:rPr kumimoji="1" lang="ja-JP" altLang="ja-JP" sz="1100">
              <a:solidFill>
                <a:sysClr val="windowText" lastClr="000000"/>
              </a:solidFill>
              <a:effectLst/>
              <a:latin typeface="+mn-lt"/>
              <a:ea typeface="+mn-ea"/>
              <a:cs typeface="+mn-cs"/>
            </a:rPr>
            <a:t>年度～令和</a:t>
          </a:r>
          <a:r>
            <a:rPr kumimoji="1" lang="en-US" altLang="ja-JP" sz="1100">
              <a:solidFill>
                <a:sysClr val="windowText" lastClr="000000"/>
              </a:solidFill>
              <a:effectLst/>
              <a:latin typeface="+mn-lt"/>
              <a:ea typeface="+mn-ea"/>
              <a:cs typeface="+mn-cs"/>
            </a:rPr>
            <a:t>8</a:t>
          </a:r>
          <a:r>
            <a:rPr kumimoji="1" lang="ja-JP" altLang="ja-JP" sz="1100">
              <a:solidFill>
                <a:sysClr val="windowText" lastClr="000000"/>
              </a:solidFill>
              <a:effectLst/>
              <a:latin typeface="+mn-lt"/>
              <a:ea typeface="+mn-ea"/>
              <a:cs typeface="+mn-cs"/>
            </a:rPr>
            <a:t>年度）に基づき、地域の行政需要を考慮しつつ、適正な定員管理に努める。</a:t>
          </a:r>
          <a:endParaRPr lang="ja-JP" altLang="ja-JP" sz="1400">
            <a:solidFill>
              <a:sysClr val="windowText" lastClr="000000"/>
            </a:solidFill>
            <a:effectLst/>
          </a:endParaRP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145373</xdr:rowOff>
    </xdr:from>
    <xdr:to>
      <xdr:col>81</xdr:col>
      <xdr:colOff>44450</xdr:colOff>
      <xdr:row>59</xdr:row>
      <xdr:rowOff>162264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260923"/>
          <a:ext cx="8382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113174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400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138938</xdr:rowOff>
    </xdr:from>
    <xdr:to>
      <xdr:col>77</xdr:col>
      <xdr:colOff>44450</xdr:colOff>
      <xdr:row>59</xdr:row>
      <xdr:rowOff>145373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254488"/>
          <a:ext cx="889000" cy="6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39133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497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95504</xdr:rowOff>
    </xdr:from>
    <xdr:to>
      <xdr:col>72</xdr:col>
      <xdr:colOff>203200</xdr:colOff>
      <xdr:row>59</xdr:row>
      <xdr:rowOff>138938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21105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25459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4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86656</xdr:rowOff>
    </xdr:from>
    <xdr:to>
      <xdr:col>68</xdr:col>
      <xdr:colOff>152400</xdr:colOff>
      <xdr:row>59</xdr:row>
      <xdr:rowOff>95504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202206"/>
          <a:ext cx="889000" cy="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18221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162323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449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111464</xdr:rowOff>
    </xdr:from>
    <xdr:to>
      <xdr:col>81</xdr:col>
      <xdr:colOff>95250</xdr:colOff>
      <xdr:row>60</xdr:row>
      <xdr:rowOff>41614</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22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127991</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07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94573</xdr:rowOff>
    </xdr:from>
    <xdr:to>
      <xdr:col>77</xdr:col>
      <xdr:colOff>95250</xdr:colOff>
      <xdr:row>60</xdr:row>
      <xdr:rowOff>24723</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210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34900</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9979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88138</xdr:rowOff>
    </xdr:from>
    <xdr:to>
      <xdr:col>73</xdr:col>
      <xdr:colOff>44450</xdr:colOff>
      <xdr:row>60</xdr:row>
      <xdr:rowOff>18288</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20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28465</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9972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44704</xdr:rowOff>
    </xdr:from>
    <xdr:to>
      <xdr:col>68</xdr:col>
      <xdr:colOff>203200</xdr:colOff>
      <xdr:row>59</xdr:row>
      <xdr:rowOff>146304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16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156481</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9929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35856</xdr:rowOff>
    </xdr:from>
    <xdr:to>
      <xdr:col>64</xdr:col>
      <xdr:colOff>152400</xdr:colOff>
      <xdr:row>59</xdr:row>
      <xdr:rowOff>137456</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15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147633</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9920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 起債に大きく依存することのない財政運営に努めてきたことにより</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改善傾向にある。今後も、地方債の借り入れに当たっては、各事業の適債性を十分勘案し厳選することで、公債費負担の抑制を図るとともに、起債に依存しすぎることのない財政運営に努める。</a:t>
          </a:r>
          <a:endParaRPr lang="ja-JP" altLang="ja-JP" sz="1400">
            <a:solidFill>
              <a:sysClr val="windowText" lastClr="000000"/>
            </a:solidFill>
            <a:effectLst/>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139171</xdr:rowOff>
    </xdr:from>
    <xdr:to>
      <xdr:col>81</xdr:col>
      <xdr:colOff>44450</xdr:colOff>
      <xdr:row>36</xdr:row>
      <xdr:rowOff>139171</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3113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108708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280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139171</xdr:rowOff>
    </xdr:from>
    <xdr:to>
      <xdr:col>77</xdr:col>
      <xdr:colOff>44450</xdr:colOff>
      <xdr:row>36</xdr:row>
      <xdr:rowOff>139171</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3113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53569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397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139171</xdr:rowOff>
    </xdr:from>
    <xdr:to>
      <xdr:col>72</xdr:col>
      <xdr:colOff>203200</xdr:colOff>
      <xdr:row>36</xdr:row>
      <xdr:rowOff>141182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311371"/>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51558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141182</xdr:rowOff>
    </xdr:from>
    <xdr:to>
      <xdr:col>68</xdr:col>
      <xdr:colOff>152400</xdr:colOff>
      <xdr:row>36</xdr:row>
      <xdr:rowOff>161290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31338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51558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57590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40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88371</xdr:rowOff>
    </xdr:from>
    <xdr:to>
      <xdr:col>81</xdr:col>
      <xdr:colOff>95250</xdr:colOff>
      <xdr:row>37</xdr:row>
      <xdr:rowOff>18521</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26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104898</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10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88371</xdr:rowOff>
    </xdr:from>
    <xdr:to>
      <xdr:col>77</xdr:col>
      <xdr:colOff>95250</xdr:colOff>
      <xdr:row>37</xdr:row>
      <xdr:rowOff>18521</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26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28698</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029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88371</xdr:rowOff>
    </xdr:from>
    <xdr:to>
      <xdr:col>73</xdr:col>
      <xdr:colOff>44450</xdr:colOff>
      <xdr:row>37</xdr:row>
      <xdr:rowOff>18521</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26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28698</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02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90382</xdr:rowOff>
    </xdr:from>
    <xdr:to>
      <xdr:col>68</xdr:col>
      <xdr:colOff>203200</xdr:colOff>
      <xdr:row>37</xdr:row>
      <xdr:rowOff>20532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26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30709</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031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110490</xdr:rowOff>
    </xdr:from>
    <xdr:to>
      <xdr:col>64</xdr:col>
      <xdr:colOff>152400</xdr:colOff>
      <xdr:row>37</xdr:row>
      <xdr:rowOff>40640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50817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05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沼田横塚産業団地造成事業に係る債務保証</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により、</a:t>
          </a:r>
          <a:r>
            <a:rPr kumimoji="1" lang="ja-JP" altLang="en-US" sz="1100">
              <a:solidFill>
                <a:sysClr val="windowText" lastClr="000000"/>
              </a:solidFill>
              <a:effectLst/>
              <a:latin typeface="+mn-lt"/>
              <a:ea typeface="+mn-ea"/>
              <a:cs typeface="+mn-cs"/>
            </a:rPr>
            <a:t>前年度比</a:t>
          </a:r>
          <a:r>
            <a:rPr kumimoji="1" lang="en-US" altLang="ja-JP" sz="1100">
              <a:solidFill>
                <a:sysClr val="windowText" lastClr="000000"/>
              </a:solidFill>
              <a:effectLst/>
              <a:latin typeface="+mn-lt"/>
              <a:ea typeface="+mn-ea"/>
              <a:cs typeface="+mn-cs"/>
            </a:rPr>
            <a:t>0.3</a:t>
          </a:r>
          <a:r>
            <a:rPr kumimoji="1" lang="ja-JP" altLang="en-US" sz="1100">
              <a:solidFill>
                <a:sysClr val="windowText" lastClr="000000"/>
              </a:solidFill>
              <a:effectLst/>
              <a:latin typeface="+mn-lt"/>
              <a:ea typeface="+mn-ea"/>
              <a:cs typeface="+mn-cs"/>
            </a:rPr>
            <a:t>ポイント減の</a:t>
          </a:r>
          <a:r>
            <a:rPr kumimoji="1" lang="en-US" altLang="ja-JP" sz="1100">
              <a:solidFill>
                <a:sysClr val="windowText" lastClr="000000"/>
              </a:solidFill>
              <a:effectLst/>
              <a:latin typeface="+mn-lt"/>
              <a:ea typeface="+mn-ea"/>
              <a:cs typeface="+mn-cs"/>
            </a:rPr>
            <a:t>78.9</a:t>
          </a:r>
          <a:r>
            <a:rPr kumimoji="1" lang="ja-JP" altLang="ja-JP" sz="1100">
              <a:solidFill>
                <a:sysClr val="windowText" lastClr="000000"/>
              </a:solidFill>
              <a:effectLst/>
              <a:latin typeface="+mn-lt"/>
              <a:ea typeface="+mn-ea"/>
              <a:cs typeface="+mn-cs"/>
            </a:rPr>
            <a:t>％となった。将来への負担を少しでも軽減</a:t>
          </a:r>
          <a:r>
            <a:rPr kumimoji="1" lang="ja-JP" altLang="en-US" sz="1100">
              <a:solidFill>
                <a:sysClr val="windowText" lastClr="000000"/>
              </a:solidFill>
              <a:effectLst/>
              <a:latin typeface="+mn-lt"/>
              <a:ea typeface="+mn-ea"/>
              <a:cs typeface="+mn-cs"/>
            </a:rPr>
            <a:t>できる</a:t>
          </a:r>
          <a:r>
            <a:rPr kumimoji="1" lang="ja-JP" altLang="ja-JP" sz="1100">
              <a:solidFill>
                <a:sysClr val="windowText" lastClr="000000"/>
              </a:solidFill>
              <a:effectLst/>
              <a:latin typeface="+mn-lt"/>
              <a:ea typeface="+mn-ea"/>
              <a:cs typeface="+mn-cs"/>
            </a:rPr>
            <a:t>よう、今後も事業実施の適正化を図り、財政の健全化に努める。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170815</xdr:rowOff>
    </xdr:from>
    <xdr:to>
      <xdr:col>81</xdr:col>
      <xdr:colOff>44450</xdr:colOff>
      <xdr:row>20</xdr:row>
      <xdr:rowOff>16792</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3428365"/>
          <a:ext cx="838200" cy="1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76852</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05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21872</xdr:rowOff>
    </xdr:from>
    <xdr:to>
      <xdr:col>77</xdr:col>
      <xdr:colOff>44450</xdr:colOff>
      <xdr:row>20</xdr:row>
      <xdr:rowOff>16792</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290800" y="3107972"/>
          <a:ext cx="8890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21872</xdr:rowOff>
    </xdr:from>
    <xdr:to>
      <xdr:col>72</xdr:col>
      <xdr:colOff>203200</xdr:colOff>
      <xdr:row>18</xdr:row>
      <xdr:rowOff>126435</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3107972"/>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130034</xdr:rowOff>
    </xdr:from>
    <xdr:to>
      <xdr:col>73</xdr:col>
      <xdr:colOff>44450</xdr:colOff>
      <xdr:row>15</xdr:row>
      <xdr:rowOff>60184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70361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9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126435</xdr:rowOff>
    </xdr:from>
    <xdr:to>
      <xdr:col>68</xdr:col>
      <xdr:colOff>152400</xdr:colOff>
      <xdr:row>20</xdr:row>
      <xdr:rowOff>11430</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212535"/>
          <a:ext cx="889000" cy="227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85937</xdr:rowOff>
    </xdr:from>
    <xdr:to>
      <xdr:col>68</xdr:col>
      <xdr:colOff>203200</xdr:colOff>
      <xdr:row>16</xdr:row>
      <xdr:rowOff>16087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26264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73324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64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120015</xdr:rowOff>
    </xdr:from>
    <xdr:to>
      <xdr:col>81</xdr:col>
      <xdr:colOff>95250</xdr:colOff>
      <xdr:row>20</xdr:row>
      <xdr:rowOff>50165</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337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92092</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3349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137442</xdr:rowOff>
    </xdr:from>
    <xdr:to>
      <xdr:col>77</xdr:col>
      <xdr:colOff>95250</xdr:colOff>
      <xdr:row>20</xdr:row>
      <xdr:rowOff>67592</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3394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52369</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3481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142522</xdr:rowOff>
    </xdr:from>
    <xdr:to>
      <xdr:col>73</xdr:col>
      <xdr:colOff>44450</xdr:colOff>
      <xdr:row>18</xdr:row>
      <xdr:rowOff>72672</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305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57449</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143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75635</xdr:rowOff>
    </xdr:from>
    <xdr:to>
      <xdr:col>68</xdr:col>
      <xdr:colOff>203200</xdr:colOff>
      <xdr:row>19</xdr:row>
      <xdr:rowOff>5786</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1617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162013</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2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132080</xdr:rowOff>
    </xdr:from>
    <xdr:to>
      <xdr:col>64</xdr:col>
      <xdr:colOff>152400</xdr:colOff>
      <xdr:row>20</xdr:row>
      <xdr:rowOff>62230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38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47007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47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群馬県沼田市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43,532
42,503
443.46
25,207,617
23,892,869
959,704
14,372,040
25,780,748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前年度から</a:t>
          </a:r>
          <a:r>
            <a:rPr kumimoji="1" lang="en-US" altLang="ja-JP" sz="1100">
              <a:solidFill>
                <a:sysClr val="windowText" lastClr="000000"/>
              </a:solidFill>
              <a:effectLst/>
              <a:latin typeface="+mn-lt"/>
              <a:ea typeface="+mn-ea"/>
              <a:cs typeface="+mn-cs"/>
            </a:rPr>
            <a:t>0.9</a:t>
          </a:r>
          <a:r>
            <a:rPr kumimoji="1" lang="ja-JP" altLang="ja-JP" sz="1100">
              <a:solidFill>
                <a:sysClr val="windowText" lastClr="000000"/>
              </a:solidFill>
              <a:effectLst/>
              <a:latin typeface="+mn-lt"/>
              <a:ea typeface="+mn-ea"/>
              <a:cs typeface="+mn-cs"/>
            </a:rPr>
            <a:t>ポイントの増となったが、類似団体平均と比較すると</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ポイント下回っている。行政改革</a:t>
          </a:r>
          <a:r>
            <a:rPr kumimoji="1" lang="ja-JP" altLang="en-US" sz="1100">
              <a:solidFill>
                <a:sysClr val="windowText" lastClr="000000"/>
              </a:solidFill>
              <a:effectLst/>
              <a:latin typeface="+mn-lt"/>
              <a:ea typeface="+mn-ea"/>
              <a:cs typeface="+mn-cs"/>
            </a:rPr>
            <a:t>の推進に伴い、民間委託への移行を進めたことなどにより</a:t>
          </a:r>
          <a:r>
            <a:rPr kumimoji="1" lang="ja-JP" altLang="ja-JP" sz="1100">
              <a:solidFill>
                <a:sysClr val="windowText" lastClr="000000"/>
              </a:solidFill>
              <a:effectLst/>
              <a:latin typeface="+mn-lt"/>
              <a:ea typeface="+mn-ea"/>
              <a:cs typeface="+mn-cs"/>
            </a:rPr>
            <a:t>、職員数を削減することができ、人件費の抑制に一定の成果を</a:t>
          </a:r>
          <a:r>
            <a:rPr kumimoji="1" lang="ja-JP" altLang="en-US" sz="1100">
              <a:solidFill>
                <a:sysClr val="windowText" lastClr="000000"/>
              </a:solidFill>
              <a:effectLst/>
              <a:latin typeface="+mn-lt"/>
              <a:ea typeface="+mn-ea"/>
              <a:cs typeface="+mn-cs"/>
            </a:rPr>
            <a:t>得た</a:t>
          </a:r>
          <a:r>
            <a:rPr kumimoji="1" lang="ja-JP" altLang="ja-JP" sz="1100">
              <a:solidFill>
                <a:sysClr val="windowText" lastClr="000000"/>
              </a:solidFill>
              <a:effectLst/>
              <a:latin typeface="+mn-lt"/>
              <a:ea typeface="+mn-ea"/>
              <a:cs typeface="+mn-cs"/>
            </a:rPr>
            <a:t>ところである。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今後は、 沼田市定員適正化計画 （令和</a:t>
          </a:r>
          <a:r>
            <a:rPr kumimoji="1" lang="en-US" altLang="ja-JP" sz="1100">
              <a:solidFill>
                <a:sysClr val="windowText" lastClr="000000"/>
              </a:solidFill>
              <a:effectLst/>
              <a:latin typeface="+mn-lt"/>
              <a:ea typeface="+mn-ea"/>
              <a:cs typeface="+mn-cs"/>
            </a:rPr>
            <a:t>4</a:t>
          </a:r>
          <a:r>
            <a:rPr kumimoji="1" lang="ja-JP" altLang="ja-JP" sz="1100">
              <a:solidFill>
                <a:sysClr val="windowText" lastClr="000000"/>
              </a:solidFill>
              <a:effectLst/>
              <a:latin typeface="+mn-lt"/>
              <a:ea typeface="+mn-ea"/>
              <a:cs typeface="+mn-cs"/>
            </a:rPr>
            <a:t>年度～令和</a:t>
          </a:r>
          <a:r>
            <a:rPr kumimoji="1" lang="en-US" altLang="ja-JP" sz="1100">
              <a:solidFill>
                <a:sysClr val="windowText" lastClr="000000"/>
              </a:solidFill>
              <a:effectLst/>
              <a:latin typeface="+mn-lt"/>
              <a:ea typeface="+mn-ea"/>
              <a:cs typeface="+mn-cs"/>
            </a:rPr>
            <a:t>8</a:t>
          </a:r>
          <a:r>
            <a:rPr kumimoji="1" lang="ja-JP" altLang="ja-JP" sz="1100">
              <a:solidFill>
                <a:sysClr val="windowText" lastClr="000000"/>
              </a:solidFill>
              <a:effectLst/>
              <a:latin typeface="+mn-lt"/>
              <a:ea typeface="+mn-ea"/>
              <a:cs typeface="+mn-cs"/>
            </a:rPr>
            <a:t>年度）に基づき、地域の行政需要を考慮しつつ、適正な定員管理を実施するとともに人件費抑制に努める。</a:t>
          </a:r>
          <a:endParaRPr lang="ja-JP" altLang="ja-JP" sz="1400">
            <a:solidFill>
              <a:sysClr val="windowText" lastClr="000000"/>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37846</xdr:rowOff>
    </xdr:from>
    <xdr:to>
      <xdr:col>24</xdr:col>
      <xdr:colOff>25400</xdr:colOff>
      <xdr:row>37</xdr:row>
      <xdr:rowOff>78994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8149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45991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89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14986</xdr:rowOff>
    </xdr:from>
    <xdr:to>
      <xdr:col>19</xdr:col>
      <xdr:colOff>187325</xdr:colOff>
      <xdr:row>37</xdr:row>
      <xdr:rowOff>37846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5863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114571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154432</xdr:rowOff>
    </xdr:from>
    <xdr:to>
      <xdr:col>15</xdr:col>
      <xdr:colOff>98425</xdr:colOff>
      <xdr:row>37</xdr:row>
      <xdr:rowOff>14986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2663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154432</xdr:rowOff>
    </xdr:from>
    <xdr:to>
      <xdr:col>11</xdr:col>
      <xdr:colOff>9525</xdr:colOff>
      <xdr:row>37</xdr:row>
      <xdr:rowOff>110998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26632"/>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162831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44721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21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158496</xdr:rowOff>
    </xdr:from>
    <xdr:to>
      <xdr:col>20</xdr:col>
      <xdr:colOff>38100</xdr:colOff>
      <xdr:row>37</xdr:row>
      <xdr:rowOff>88646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98823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135636</xdr:rowOff>
    </xdr:from>
    <xdr:to>
      <xdr:col>15</xdr:col>
      <xdr:colOff>149225</xdr:colOff>
      <xdr:row>37</xdr:row>
      <xdr:rowOff>65786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103632</xdr:rowOff>
    </xdr:from>
    <xdr:to>
      <xdr:col>11</xdr:col>
      <xdr:colOff>60325</xdr:colOff>
      <xdr:row>37</xdr:row>
      <xdr:rowOff>33782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43959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60198</xdr:rowOff>
    </xdr:from>
    <xdr:to>
      <xdr:col>6</xdr:col>
      <xdr:colOff>171450</xdr:colOff>
      <xdr:row>37</xdr:row>
      <xdr:rowOff>161798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146575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 物件費に係る経常収支比率は、前年度に比べ</a:t>
          </a:r>
          <a:r>
            <a:rPr kumimoji="1" lang="en-US" altLang="ja-JP" sz="1100">
              <a:solidFill>
                <a:sysClr val="windowText" lastClr="000000"/>
              </a:solidFill>
              <a:effectLst/>
              <a:latin typeface="+mn-lt"/>
              <a:ea typeface="+mn-ea"/>
              <a:cs typeface="+mn-cs"/>
            </a:rPr>
            <a:t>0.2</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減少</a:t>
          </a:r>
          <a:r>
            <a:rPr kumimoji="1" lang="ja-JP" altLang="ja-JP" sz="1100">
              <a:solidFill>
                <a:sysClr val="windowText" lastClr="000000"/>
              </a:solidFill>
              <a:effectLst/>
              <a:latin typeface="+mn-lt"/>
              <a:ea typeface="+mn-ea"/>
              <a:cs typeface="+mn-cs"/>
            </a:rPr>
            <a:t>し</a:t>
          </a:r>
          <a:r>
            <a:rPr kumimoji="1" lang="ja-JP" altLang="en-US" sz="1100">
              <a:solidFill>
                <a:sysClr val="windowText" lastClr="000000"/>
              </a:solidFill>
              <a:effectLst/>
              <a:latin typeface="+mn-lt"/>
              <a:ea typeface="+mn-ea"/>
              <a:cs typeface="+mn-cs"/>
            </a:rPr>
            <a:t>たものの</a:t>
          </a:r>
          <a:r>
            <a:rPr kumimoji="1" lang="ja-JP" altLang="ja-JP" sz="1100">
              <a:solidFill>
                <a:sysClr val="windowText" lastClr="000000"/>
              </a:solidFill>
              <a:effectLst/>
              <a:latin typeface="+mn-lt"/>
              <a:ea typeface="+mn-ea"/>
              <a:cs typeface="+mn-cs"/>
            </a:rPr>
            <a:t>、類似団体平均を</a:t>
          </a:r>
          <a:r>
            <a:rPr kumimoji="1" lang="en-US" altLang="ja-JP" sz="1100">
              <a:solidFill>
                <a:sysClr val="windowText" lastClr="000000"/>
              </a:solidFill>
              <a:effectLst/>
              <a:latin typeface="+mn-lt"/>
              <a:ea typeface="+mn-ea"/>
              <a:cs typeface="+mn-cs"/>
            </a:rPr>
            <a:t>2.9</a:t>
          </a:r>
          <a:r>
            <a:rPr kumimoji="1" lang="ja-JP" altLang="ja-JP" sz="1100">
              <a:solidFill>
                <a:sysClr val="windowText" lastClr="000000"/>
              </a:solidFill>
              <a:effectLst/>
              <a:latin typeface="+mn-lt"/>
              <a:ea typeface="+mn-ea"/>
              <a:cs typeface="+mn-cs"/>
            </a:rPr>
            <a:t>ポイント上回る数値となった。</a:t>
          </a:r>
          <a:r>
            <a:rPr kumimoji="1" lang="ja-JP" altLang="en-US" sz="1100">
              <a:solidFill>
                <a:sysClr val="windowText" lastClr="000000"/>
              </a:solidFill>
              <a:effectLst/>
              <a:latin typeface="+mn-lt"/>
              <a:ea typeface="+mn-ea"/>
              <a:cs typeface="+mn-cs"/>
            </a:rPr>
            <a:t>電子地域通貨事業やファシリティマネジメント推進事業によって</a:t>
          </a:r>
          <a:r>
            <a:rPr kumimoji="1" lang="ja-JP" altLang="ja-JP" sz="1100">
              <a:solidFill>
                <a:sysClr val="windowText" lastClr="000000"/>
              </a:solidFill>
              <a:effectLst/>
              <a:latin typeface="+mn-lt"/>
              <a:ea typeface="+mn-ea"/>
              <a:cs typeface="+mn-cs"/>
            </a:rPr>
            <a:t>委託料が増加</a:t>
          </a:r>
          <a:r>
            <a:rPr kumimoji="1" lang="ja-JP" altLang="en-US" sz="1100">
              <a:solidFill>
                <a:sysClr val="windowText" lastClr="000000"/>
              </a:solidFill>
              <a:effectLst/>
              <a:latin typeface="+mn-lt"/>
              <a:ea typeface="+mn-ea"/>
              <a:cs typeface="+mn-cs"/>
            </a:rPr>
            <a:t>傾向にあるが</a:t>
          </a:r>
          <a:r>
            <a:rPr kumimoji="1" lang="ja-JP" altLang="ja-JP" sz="1100">
              <a:solidFill>
                <a:sysClr val="windowText" lastClr="000000"/>
              </a:solidFill>
              <a:effectLst/>
              <a:latin typeface="+mn-lt"/>
              <a:ea typeface="+mn-ea"/>
              <a:cs typeface="+mn-cs"/>
            </a:rPr>
            <a:t>、施設の集約化・複合化の推進や公共施設等の適正管理に努めることにより、物件費全体の経費の節減に努める。</a:t>
          </a:r>
          <a:endParaRPr lang="ja-JP" altLang="ja-JP" sz="1400">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43180</xdr:rowOff>
    </xdr:from>
    <xdr:to>
      <xdr:col>82</xdr:col>
      <xdr:colOff>107950</xdr:colOff>
      <xdr:row>18</xdr:row>
      <xdr:rowOff>58420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31292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20320</xdr:rowOff>
    </xdr:from>
    <xdr:to>
      <xdr:col>78</xdr:col>
      <xdr:colOff>69850</xdr:colOff>
      <xdr:row>18</xdr:row>
      <xdr:rowOff>58420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31064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100330</xdr:rowOff>
    </xdr:from>
    <xdr:to>
      <xdr:col>73</xdr:col>
      <xdr:colOff>180975</xdr:colOff>
      <xdr:row>18</xdr:row>
      <xdr:rowOff>20320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0149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62230</xdr:rowOff>
    </xdr:from>
    <xdr:to>
      <xdr:col>69</xdr:col>
      <xdr:colOff>92075</xdr:colOff>
      <xdr:row>17</xdr:row>
      <xdr:rowOff>100330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9768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88917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134637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163830</xdr:rowOff>
    </xdr:from>
    <xdr:to>
      <xdr:col>82</xdr:col>
      <xdr:colOff>158750</xdr:colOff>
      <xdr:row>18</xdr:row>
      <xdr:rowOff>93980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07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135907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xdr:rowOff>
    </xdr:from>
    <xdr:to>
      <xdr:col>78</xdr:col>
      <xdr:colOff>120650</xdr:colOff>
      <xdr:row>18</xdr:row>
      <xdr:rowOff>109220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93997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180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140970</xdr:rowOff>
    </xdr:from>
    <xdr:to>
      <xdr:col>74</xdr:col>
      <xdr:colOff>31750</xdr:colOff>
      <xdr:row>18</xdr:row>
      <xdr:rowOff>71120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55897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49530</xdr:rowOff>
    </xdr:from>
    <xdr:to>
      <xdr:col>69</xdr:col>
      <xdr:colOff>142875</xdr:colOff>
      <xdr:row>17</xdr:row>
      <xdr:rowOff>151130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135907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97807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 扶助費に係る経常収支比率は、前年度と比較して</a:t>
          </a:r>
          <a:r>
            <a:rPr kumimoji="1" lang="en-US" altLang="ja-JP" sz="1100">
              <a:solidFill>
                <a:sysClr val="windowText" lastClr="000000"/>
              </a:solidFill>
              <a:effectLst/>
              <a:latin typeface="+mn-lt"/>
              <a:ea typeface="+mn-ea"/>
              <a:cs typeface="+mn-cs"/>
            </a:rPr>
            <a:t>0.1</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減少</a:t>
          </a:r>
          <a:r>
            <a:rPr kumimoji="1" lang="ja-JP" altLang="ja-JP" sz="1100">
              <a:solidFill>
                <a:sysClr val="windowText" lastClr="000000"/>
              </a:solidFill>
              <a:effectLst/>
              <a:latin typeface="+mn-lt"/>
              <a:ea typeface="+mn-ea"/>
              <a:cs typeface="+mn-cs"/>
            </a:rPr>
            <a:t>し</a:t>
          </a:r>
          <a:r>
            <a:rPr kumimoji="1" lang="ja-JP" altLang="en-US" sz="1100">
              <a:solidFill>
                <a:sysClr val="windowText" lastClr="000000"/>
              </a:solidFill>
              <a:effectLst/>
              <a:latin typeface="+mn-lt"/>
              <a:ea typeface="+mn-ea"/>
              <a:cs typeface="+mn-cs"/>
            </a:rPr>
            <a:t>たものの</a:t>
          </a:r>
          <a:r>
            <a:rPr kumimoji="1" lang="ja-JP" altLang="ja-JP" sz="1100">
              <a:solidFill>
                <a:sysClr val="windowText" lastClr="000000"/>
              </a:solidFill>
              <a:effectLst/>
              <a:latin typeface="+mn-lt"/>
              <a:ea typeface="+mn-ea"/>
              <a:cs typeface="+mn-cs"/>
            </a:rPr>
            <a:t>、類似団体平均と比較して</a:t>
          </a:r>
          <a:r>
            <a:rPr kumimoji="1" lang="en-US" altLang="ja-JP" sz="1100">
              <a:solidFill>
                <a:sysClr val="windowText" lastClr="000000"/>
              </a:solidFill>
              <a:effectLst/>
              <a:latin typeface="+mn-lt"/>
              <a:ea typeface="+mn-ea"/>
              <a:cs typeface="+mn-cs"/>
            </a:rPr>
            <a:t>0.2</a:t>
          </a:r>
          <a:r>
            <a:rPr kumimoji="1" lang="ja-JP" altLang="ja-JP" sz="1100">
              <a:solidFill>
                <a:sysClr val="windowText" lastClr="000000"/>
              </a:solidFill>
              <a:effectLst/>
              <a:latin typeface="+mn-lt"/>
              <a:ea typeface="+mn-ea"/>
              <a:cs typeface="+mn-cs"/>
            </a:rPr>
            <a:t>ポイント上回っている。今後も高齢化の進展などにより、総体的には増加が予想されるため、事業の見直しや健康増進施策の推進等により経費の抑制に努め、財政圧迫に歯止めをかけるよう努める。</a:t>
          </a:r>
          <a:endParaRPr lang="ja-JP" altLang="ja-JP" sz="1400">
            <a:solidFill>
              <a:sysClr val="windowText" lastClr="000000"/>
            </a:solidFill>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45357</xdr:rowOff>
    </xdr:from>
    <xdr:to>
      <xdr:col>24</xdr:col>
      <xdr:colOff>25400</xdr:colOff>
      <xdr:row>56</xdr:row>
      <xdr:rowOff>56243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6465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160762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1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45357</xdr:rowOff>
    </xdr:from>
    <xdr:to>
      <xdr:col>19</xdr:col>
      <xdr:colOff>187325</xdr:colOff>
      <xdr:row>56</xdr:row>
      <xdr:rowOff>56243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46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84562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34472</xdr:rowOff>
    </xdr:from>
    <xdr:to>
      <xdr:col>15</xdr:col>
      <xdr:colOff>98425</xdr:colOff>
      <xdr:row>56</xdr:row>
      <xdr:rowOff>45357</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6356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51905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34472</xdr:rowOff>
    </xdr:from>
    <xdr:to>
      <xdr:col>11</xdr:col>
      <xdr:colOff>9525</xdr:colOff>
      <xdr:row>56</xdr:row>
      <xdr:rowOff>78015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35672"/>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19249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166007</xdr:rowOff>
    </xdr:from>
    <xdr:to>
      <xdr:col>24</xdr:col>
      <xdr:colOff>76200</xdr:colOff>
      <xdr:row>56</xdr:row>
      <xdr:rowOff>96157</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138084</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5443</xdr:rowOff>
    </xdr:from>
    <xdr:to>
      <xdr:col>20</xdr:col>
      <xdr:colOff>38100</xdr:colOff>
      <xdr:row>56</xdr:row>
      <xdr:rowOff>107043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91820</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69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166007</xdr:rowOff>
    </xdr:from>
    <xdr:to>
      <xdr:col>15</xdr:col>
      <xdr:colOff>149225</xdr:colOff>
      <xdr:row>56</xdr:row>
      <xdr:rowOff>96157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80934</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155122</xdr:rowOff>
    </xdr:from>
    <xdr:to>
      <xdr:col>11</xdr:col>
      <xdr:colOff>60325</xdr:colOff>
      <xdr:row>56</xdr:row>
      <xdr:rowOff>85272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70049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67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113592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その他に係る経常収支比率は、前年度に比べ</a:t>
          </a:r>
          <a:r>
            <a:rPr kumimoji="1" lang="en-US" altLang="ja-JP" sz="1100">
              <a:solidFill>
                <a:sysClr val="windowText" lastClr="000000"/>
              </a:solidFill>
              <a:effectLst/>
              <a:latin typeface="+mn-lt"/>
              <a:ea typeface="+mn-ea"/>
              <a:cs typeface="+mn-cs"/>
            </a:rPr>
            <a:t>0.6</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増加</a:t>
          </a:r>
          <a:r>
            <a:rPr kumimoji="1" lang="ja-JP" altLang="ja-JP" sz="1100">
              <a:solidFill>
                <a:sysClr val="windowText" lastClr="000000"/>
              </a:solidFill>
              <a:effectLst/>
              <a:latin typeface="+mn-lt"/>
              <a:ea typeface="+mn-ea"/>
              <a:cs typeface="+mn-cs"/>
            </a:rPr>
            <a:t>し</a:t>
          </a:r>
          <a:r>
            <a:rPr kumimoji="1" lang="ja-JP" altLang="en-US" sz="1100">
              <a:solidFill>
                <a:sysClr val="windowText" lastClr="000000"/>
              </a:solidFill>
              <a:effectLst/>
              <a:latin typeface="+mn-lt"/>
              <a:ea typeface="+mn-ea"/>
              <a:cs typeface="+mn-cs"/>
            </a:rPr>
            <a:t>た。</a:t>
          </a:r>
          <a:r>
            <a:rPr kumimoji="1" lang="ja-JP" altLang="ja-JP" sz="1100">
              <a:solidFill>
                <a:sysClr val="windowText" lastClr="000000"/>
              </a:solidFill>
              <a:effectLst/>
              <a:latin typeface="+mn-lt"/>
              <a:ea typeface="+mn-ea"/>
              <a:cs typeface="+mn-cs"/>
            </a:rPr>
            <a:t>経費を節減するとともに、独立採算の原則に立ち返った</a:t>
          </a:r>
          <a:r>
            <a:rPr kumimoji="1" lang="ja-JP" altLang="en-US" sz="1100">
              <a:solidFill>
                <a:sysClr val="windowText" lastClr="000000"/>
              </a:solidFill>
              <a:effectLst/>
              <a:latin typeface="+mn-lt"/>
              <a:ea typeface="+mn-ea"/>
              <a:cs typeface="+mn-cs"/>
            </a:rPr>
            <a:t>水道</a:t>
          </a:r>
          <a:r>
            <a:rPr kumimoji="1" lang="ja-JP" altLang="ja-JP" sz="1100">
              <a:solidFill>
                <a:sysClr val="windowText" lastClr="000000"/>
              </a:solidFill>
              <a:effectLst/>
              <a:latin typeface="+mn-lt"/>
              <a:ea typeface="+mn-ea"/>
              <a:cs typeface="+mn-cs"/>
            </a:rPr>
            <a:t>料金の見直しなどを行って健全化を図ることにより、普通会計の負担額を減らしていくように努める。</a:t>
          </a:r>
          <a:endParaRPr lang="ja-JP" altLang="ja-JP" sz="1400">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0</xdr:rowOff>
    </xdr:from>
    <xdr:to>
      <xdr:col>82</xdr:col>
      <xdr:colOff>107950</xdr:colOff>
      <xdr:row>60</xdr:row>
      <xdr:rowOff>76200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2870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137177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0</xdr:rowOff>
    </xdr:from>
    <xdr:to>
      <xdr:col>78</xdr:col>
      <xdr:colOff>69850</xdr:colOff>
      <xdr:row>60</xdr:row>
      <xdr:rowOff>12700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10287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0</xdr:rowOff>
    </xdr:from>
    <xdr:to>
      <xdr:col>73</xdr:col>
      <xdr:colOff>180975</xdr:colOff>
      <xdr:row>60</xdr:row>
      <xdr:rowOff>12700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287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111777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0</xdr:rowOff>
    </xdr:from>
    <xdr:to>
      <xdr:col>69</xdr:col>
      <xdr:colOff>92075</xdr:colOff>
      <xdr:row>60</xdr:row>
      <xdr:rowOff>63500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2870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111777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25400</xdr:rowOff>
    </xdr:from>
    <xdr:to>
      <xdr:col>82</xdr:col>
      <xdr:colOff>158750</xdr:colOff>
      <xdr:row>60</xdr:row>
      <xdr:rowOff>127000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168927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28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120650</xdr:rowOff>
    </xdr:from>
    <xdr:to>
      <xdr:col>78</xdr:col>
      <xdr:colOff>120650</xdr:colOff>
      <xdr:row>60</xdr:row>
      <xdr:rowOff>50800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35577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32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133350</xdr:rowOff>
    </xdr:from>
    <xdr:to>
      <xdr:col>74</xdr:col>
      <xdr:colOff>31750</xdr:colOff>
      <xdr:row>60</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48277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120650</xdr:rowOff>
    </xdr:from>
    <xdr:to>
      <xdr:col>69</xdr:col>
      <xdr:colOff>142875</xdr:colOff>
      <xdr:row>60</xdr:row>
      <xdr:rowOff>50800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35577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32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12700</xdr:rowOff>
    </xdr:from>
    <xdr:to>
      <xdr:col>65</xdr:col>
      <xdr:colOff>53975</xdr:colOff>
      <xdr:row>60</xdr:row>
      <xdr:rowOff>114300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99077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 補助費等に係る経常収支比率は、前年度から</a:t>
          </a:r>
          <a:r>
            <a:rPr kumimoji="1" lang="en-US" altLang="ja-JP" sz="1100">
              <a:solidFill>
                <a:sysClr val="windowText" lastClr="000000"/>
              </a:solidFill>
              <a:effectLst/>
              <a:latin typeface="+mn-lt"/>
              <a:ea typeface="+mn-ea"/>
              <a:cs typeface="+mn-cs"/>
            </a:rPr>
            <a:t>0.2</a:t>
          </a:r>
          <a:r>
            <a:rPr kumimoji="1" lang="ja-JP" altLang="ja-JP" sz="1100">
              <a:solidFill>
                <a:sysClr val="windowText" lastClr="000000"/>
              </a:solidFill>
              <a:effectLst/>
              <a:latin typeface="+mn-lt"/>
              <a:ea typeface="+mn-ea"/>
              <a:cs typeface="+mn-cs"/>
            </a:rPr>
            <a:t>ポイントの増となり、類似団体平均を</a:t>
          </a:r>
          <a:r>
            <a:rPr kumimoji="1" lang="en-US" altLang="ja-JP" sz="1100">
              <a:solidFill>
                <a:sysClr val="windowText" lastClr="000000"/>
              </a:solidFill>
              <a:effectLst/>
              <a:latin typeface="+mn-lt"/>
              <a:ea typeface="+mn-ea"/>
              <a:cs typeface="+mn-cs"/>
            </a:rPr>
            <a:t>5.7</a:t>
          </a:r>
          <a:r>
            <a:rPr kumimoji="1" lang="ja-JP" altLang="ja-JP" sz="1100">
              <a:solidFill>
                <a:sysClr val="windowText" lastClr="000000"/>
              </a:solidFill>
              <a:effectLst/>
              <a:latin typeface="+mn-lt"/>
              <a:ea typeface="+mn-ea"/>
              <a:cs typeface="+mn-cs"/>
            </a:rPr>
            <a:t>ポイント上回る数値となった。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今後は、各種団体の補助金も含め、公益上の必要性や効果などを十分勘案した</a:t>
          </a:r>
          <a:r>
            <a:rPr kumimoji="1" lang="ja-JP" altLang="en-US" sz="1100">
              <a:solidFill>
                <a:sysClr val="windowText" lastClr="000000"/>
              </a:solidFill>
              <a:effectLst/>
              <a:latin typeface="+mn-lt"/>
              <a:ea typeface="+mn-ea"/>
              <a:cs typeface="+mn-cs"/>
            </a:rPr>
            <a:t>上</a:t>
          </a:r>
          <a:r>
            <a:rPr kumimoji="1" lang="ja-JP" altLang="ja-JP" sz="1100">
              <a:solidFill>
                <a:sysClr val="windowText" lastClr="000000"/>
              </a:solidFill>
              <a:effectLst/>
              <a:latin typeface="+mn-lt"/>
              <a:ea typeface="+mn-ea"/>
              <a:cs typeface="+mn-cs"/>
            </a:rPr>
            <a:t>で、引き続き適正な財政運営に努める。</a:t>
          </a:r>
          <a:endParaRPr lang="ja-JP" altLang="ja-JP" sz="14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67564</xdr:rowOff>
    </xdr:from>
    <xdr:to>
      <xdr:col>82</xdr:col>
      <xdr:colOff>107950</xdr:colOff>
      <xdr:row>38</xdr:row>
      <xdr:rowOff>76708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58266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170434</xdr:rowOff>
    </xdr:from>
    <xdr:to>
      <xdr:col>78</xdr:col>
      <xdr:colOff>69850</xdr:colOff>
      <xdr:row>38</xdr:row>
      <xdr:rowOff>67564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51408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161290</xdr:rowOff>
    </xdr:from>
    <xdr:to>
      <xdr:col>73</xdr:col>
      <xdr:colOff>180975</xdr:colOff>
      <xdr:row>37</xdr:row>
      <xdr:rowOff>170434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5049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39387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161290</xdr:rowOff>
    </xdr:from>
    <xdr:to>
      <xdr:col>69</xdr:col>
      <xdr:colOff>92075</xdr:colOff>
      <xdr:row>38</xdr:row>
      <xdr:rowOff>3556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50494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21099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53103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25908</xdr:rowOff>
    </xdr:from>
    <xdr:to>
      <xdr:col>82</xdr:col>
      <xdr:colOff>158750</xdr:colOff>
      <xdr:row>38</xdr:row>
      <xdr:rowOff>127508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169435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16764</xdr:rowOff>
    </xdr:from>
    <xdr:to>
      <xdr:col>78</xdr:col>
      <xdr:colOff>120650</xdr:colOff>
      <xdr:row>38</xdr:row>
      <xdr:rowOff>118364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103141</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618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119634</xdr:rowOff>
    </xdr:from>
    <xdr:to>
      <xdr:col>74</xdr:col>
      <xdr:colOff>31750</xdr:colOff>
      <xdr:row>38</xdr:row>
      <xdr:rowOff>49785</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34561</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110490</xdr:rowOff>
    </xdr:from>
    <xdr:to>
      <xdr:col>69</xdr:col>
      <xdr:colOff>142875</xdr:colOff>
      <xdr:row>38</xdr:row>
      <xdr:rowOff>40640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25417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124206</xdr:rowOff>
    </xdr:from>
    <xdr:to>
      <xdr:col>65</xdr:col>
      <xdr:colOff>53975</xdr:colOff>
      <xdr:row>38</xdr:row>
      <xdr:rowOff>54356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39133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effectLst/>
              <a:latin typeface="+mn-lt"/>
              <a:ea typeface="+mn-ea"/>
              <a:cs typeface="+mn-cs"/>
            </a:rPr>
            <a:t>　</a:t>
          </a:r>
          <a:r>
            <a:rPr kumimoji="1" lang="ja-JP" altLang="en-US" sz="1100">
              <a:solidFill>
                <a:sysClr val="windowText" lastClr="000000"/>
              </a:solidFill>
              <a:effectLst/>
              <a:latin typeface="+mn-lt"/>
              <a:ea typeface="+mn-ea"/>
              <a:cs typeface="+mn-cs"/>
            </a:rPr>
            <a:t>前年度と比較して</a:t>
          </a:r>
          <a:r>
            <a:rPr kumimoji="1" lang="en-US" altLang="ja-JP" sz="1100">
              <a:solidFill>
                <a:sysClr val="windowText" lastClr="000000"/>
              </a:solidFill>
              <a:effectLst/>
              <a:latin typeface="+mn-lt"/>
              <a:ea typeface="+mn-ea"/>
              <a:cs typeface="+mn-cs"/>
            </a:rPr>
            <a:t>0.2</a:t>
          </a:r>
          <a:r>
            <a:rPr kumimoji="1" lang="ja-JP" altLang="ja-JP" sz="1100">
              <a:solidFill>
                <a:sysClr val="windowText" lastClr="000000"/>
              </a:solidFill>
              <a:effectLst/>
              <a:latin typeface="+mn-lt"/>
              <a:ea typeface="+mn-ea"/>
              <a:cs typeface="+mn-cs"/>
            </a:rPr>
            <a:t>ポイントの減となった。事業の適債性を十分勘案・厳選し、</a:t>
          </a:r>
          <a:r>
            <a:rPr kumimoji="1" lang="ja-JP" altLang="en-US" sz="1100">
              <a:solidFill>
                <a:sysClr val="windowText" lastClr="000000"/>
              </a:solidFill>
              <a:effectLst/>
              <a:latin typeface="+mn-lt"/>
              <a:ea typeface="+mn-ea"/>
              <a:cs typeface="+mn-cs"/>
            </a:rPr>
            <a:t>将来に過度な負担を残すことがないよう努める</a:t>
          </a:r>
          <a:r>
            <a:rPr kumimoji="1" lang="ja-JP" altLang="ja-JP" sz="1100">
              <a:solidFill>
                <a:sysClr val="windowText" lastClr="000000"/>
              </a:solidFill>
              <a:effectLst/>
              <a:latin typeface="+mn-lt"/>
              <a:ea typeface="+mn-ea"/>
              <a:cs typeface="+mn-cs"/>
            </a:rPr>
            <a:t>。</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69850</xdr:rowOff>
    </xdr:from>
    <xdr:to>
      <xdr:col>24</xdr:col>
      <xdr:colOff>25400</xdr:colOff>
      <xdr:row>74</xdr:row>
      <xdr:rowOff>73660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75715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97807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785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73660</xdr:rowOff>
    </xdr:from>
    <xdr:to>
      <xdr:col>19</xdr:col>
      <xdr:colOff>187325</xdr:colOff>
      <xdr:row>74</xdr:row>
      <xdr:rowOff>88900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7609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53992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912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71755</xdr:rowOff>
    </xdr:from>
    <xdr:to>
      <xdr:col>15</xdr:col>
      <xdr:colOff>98425</xdr:colOff>
      <xdr:row>74</xdr:row>
      <xdr:rowOff>88900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75905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59707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91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71755</xdr:rowOff>
    </xdr:from>
    <xdr:to>
      <xdr:col>11</xdr:col>
      <xdr:colOff>9525</xdr:colOff>
      <xdr:row>74</xdr:row>
      <xdr:rowOff>98425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75905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38752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89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50182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908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19050</xdr:rowOff>
    </xdr:from>
    <xdr:to>
      <xdr:col>24</xdr:col>
      <xdr:colOff>76200</xdr:colOff>
      <xdr:row>74</xdr:row>
      <xdr:rowOff>120650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70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99077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61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22860</xdr:rowOff>
    </xdr:from>
    <xdr:to>
      <xdr:col>20</xdr:col>
      <xdr:colOff>38100</xdr:colOff>
      <xdr:row>74</xdr:row>
      <xdr:rowOff>124460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7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134637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479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38100</xdr:rowOff>
    </xdr:from>
    <xdr:to>
      <xdr:col>15</xdr:col>
      <xdr:colOff>149225</xdr:colOff>
      <xdr:row>74</xdr:row>
      <xdr:rowOff>139700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149877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20955</xdr:rowOff>
    </xdr:from>
    <xdr:to>
      <xdr:col>11</xdr:col>
      <xdr:colOff>60325</xdr:colOff>
      <xdr:row>74</xdr:row>
      <xdr:rowOff>122555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70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132732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47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47625</xdr:rowOff>
    </xdr:from>
    <xdr:to>
      <xdr:col>6</xdr:col>
      <xdr:colOff>171450</xdr:colOff>
      <xdr:row>74</xdr:row>
      <xdr:rowOff>149225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734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159402</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50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公債費以外の経費にかかる経常収支比率は、前年度と比べると</a:t>
          </a:r>
          <a:r>
            <a:rPr kumimoji="1" lang="en-US" altLang="ja-JP" sz="1100">
              <a:solidFill>
                <a:sysClr val="windowText" lastClr="000000"/>
              </a:solidFill>
              <a:effectLst/>
              <a:latin typeface="+mn-lt"/>
              <a:ea typeface="+mn-ea"/>
              <a:cs typeface="+mn-cs"/>
            </a:rPr>
            <a:t>1.4</a:t>
          </a:r>
          <a:r>
            <a:rPr kumimoji="1" lang="ja-JP" altLang="ja-JP" sz="1100">
              <a:solidFill>
                <a:sysClr val="windowText" lastClr="000000"/>
              </a:solidFill>
              <a:effectLst/>
              <a:latin typeface="+mn-lt"/>
              <a:ea typeface="+mn-ea"/>
              <a:cs typeface="+mn-cs"/>
            </a:rPr>
            <a:t>ポイント増加し</a:t>
          </a:r>
          <a:r>
            <a:rPr kumimoji="1" lang="ja-JP" altLang="en-US" sz="1100">
              <a:solidFill>
                <a:sysClr val="windowText" lastClr="000000"/>
              </a:solidFill>
              <a:effectLst/>
              <a:latin typeface="+mn-lt"/>
              <a:ea typeface="+mn-ea"/>
              <a:cs typeface="+mn-cs"/>
            </a:rPr>
            <a:t>ており</a:t>
          </a:r>
          <a:r>
            <a:rPr kumimoji="1" lang="ja-JP" altLang="ja-JP" sz="1100">
              <a:solidFill>
                <a:sysClr val="windowText" lastClr="000000"/>
              </a:solidFill>
              <a:effectLst/>
              <a:latin typeface="+mn-lt"/>
              <a:ea typeface="+mn-ea"/>
              <a:cs typeface="+mn-cs"/>
            </a:rPr>
            <a:t>、類似団体平均を大幅に上回っている。主な要因としては、年々増加傾向にある施設の維持管理経費が挙げられる。今後、公共施設適正管理計画の推進をはじめ、事務事業の見直しや各種事業の優先度を適切に判断し、歳出の抑制に努める。</a:t>
          </a:r>
          <a:endParaRPr lang="ja-JP" altLang="ja-JP" sz="1400">
            <a:solidFill>
              <a:sysClr val="windowText" lastClr="000000"/>
            </a:solidFill>
            <a:effectLst/>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156718</xdr:rowOff>
    </xdr:from>
    <xdr:to>
      <xdr:col>82</xdr:col>
      <xdr:colOff>107950</xdr:colOff>
      <xdr:row>80</xdr:row>
      <xdr:rowOff>49276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70126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42418</xdr:rowOff>
    </xdr:from>
    <xdr:to>
      <xdr:col>78</xdr:col>
      <xdr:colOff>69850</xdr:colOff>
      <xdr:row>79</xdr:row>
      <xdr:rowOff>156718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58696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108713</xdr:rowOff>
    </xdr:from>
    <xdr:to>
      <xdr:col>73</xdr:col>
      <xdr:colOff>180975</xdr:colOff>
      <xdr:row>79</xdr:row>
      <xdr:rowOff>42418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481813"/>
          <a:ext cx="889000" cy="10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108713</xdr:rowOff>
    </xdr:from>
    <xdr:to>
      <xdr:col>69</xdr:col>
      <xdr:colOff>92075</xdr:colOff>
      <xdr:row>79</xdr:row>
      <xdr:rowOff>97282</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481813"/>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169926</xdr:rowOff>
    </xdr:from>
    <xdr:to>
      <xdr:col>82</xdr:col>
      <xdr:colOff>158750</xdr:colOff>
      <xdr:row>80</xdr:row>
      <xdr:rowOff>100076</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71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78503</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62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105918</xdr:rowOff>
    </xdr:from>
    <xdr:to>
      <xdr:col>78</xdr:col>
      <xdr:colOff>120650</xdr:colOff>
      <xdr:row>80</xdr:row>
      <xdr:rowOff>36068</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20845</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736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163068</xdr:rowOff>
    </xdr:from>
    <xdr:to>
      <xdr:col>74</xdr:col>
      <xdr:colOff>31750</xdr:colOff>
      <xdr:row>79</xdr:row>
      <xdr:rowOff>93218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53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77995</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622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57913</xdr:rowOff>
    </xdr:from>
    <xdr:to>
      <xdr:col>69</xdr:col>
      <xdr:colOff>142875</xdr:colOff>
      <xdr:row>78</xdr:row>
      <xdr:rowOff>159513</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144290</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46482</xdr:rowOff>
    </xdr:from>
    <xdr:to>
      <xdr:col>65</xdr:col>
      <xdr:colOff>53975</xdr:colOff>
      <xdr:row>79</xdr:row>
      <xdr:rowOff>148082</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132859</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67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群馬県沼田市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32588</xdr:rowOff>
    </xdr:from>
    <xdr:to>
      <xdr:col>29</xdr:col>
      <xdr:colOff>127000</xdr:colOff>
      <xdr:row>18</xdr:row>
      <xdr:rowOff>97949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166313"/>
          <a:ext cx="647700" cy="653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165146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784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97949</xdr:rowOff>
    </xdr:from>
    <xdr:to>
      <xdr:col>26</xdr:col>
      <xdr:colOff>50800</xdr:colOff>
      <xdr:row>18</xdr:row>
      <xdr:rowOff>152508</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231674"/>
          <a:ext cx="698500" cy="545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10964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8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152508</xdr:rowOff>
    </xdr:from>
    <xdr:to>
      <xdr:col>22</xdr:col>
      <xdr:colOff>114300</xdr:colOff>
      <xdr:row>19</xdr:row>
      <xdr:rowOff>2508</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286233"/>
          <a:ext cx="698500" cy="214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49722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840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160614</xdr:rowOff>
    </xdr:from>
    <xdr:to>
      <xdr:col>18</xdr:col>
      <xdr:colOff>177800</xdr:colOff>
      <xdr:row>19</xdr:row>
      <xdr:rowOff>2508</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a:off x="2908300" y="3294339"/>
          <a:ext cx="698500" cy="13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59923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85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99509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89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153238</xdr:rowOff>
    </xdr:from>
    <xdr:to>
      <xdr:col>29</xdr:col>
      <xdr:colOff>177800</xdr:colOff>
      <xdr:row>18</xdr:row>
      <xdr:rowOff>83388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1155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125315</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3087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47149</xdr:rowOff>
    </xdr:from>
    <xdr:to>
      <xdr:col>26</xdr:col>
      <xdr:colOff>101600</xdr:colOff>
      <xdr:row>18</xdr:row>
      <xdr:rowOff>148749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180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133526</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267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101708</xdr:rowOff>
    </xdr:from>
    <xdr:to>
      <xdr:col>22</xdr:col>
      <xdr:colOff>165100</xdr:colOff>
      <xdr:row>19</xdr:row>
      <xdr:rowOff>31858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235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16635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321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123158</xdr:rowOff>
    </xdr:from>
    <xdr:to>
      <xdr:col>19</xdr:col>
      <xdr:colOff>38100</xdr:colOff>
      <xdr:row>19</xdr:row>
      <xdr:rowOff>53308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2568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38085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343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109814</xdr:rowOff>
    </xdr:from>
    <xdr:to>
      <xdr:col>15</xdr:col>
      <xdr:colOff>101600</xdr:colOff>
      <xdr:row>19</xdr:row>
      <xdr:rowOff>39963</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243539"/>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24741</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32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82338</xdr:rowOff>
    </xdr:from>
    <xdr:to>
      <xdr:col>29</xdr:col>
      <xdr:colOff>127000</xdr:colOff>
      <xdr:row>38</xdr:row>
      <xdr:rowOff>84558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003800" y="7549938"/>
          <a:ext cx="647700" cy="2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190737</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315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82338</xdr:rowOff>
    </xdr:from>
    <xdr:to>
      <xdr:col>26</xdr:col>
      <xdr:colOff>50800</xdr:colOff>
      <xdr:row>38</xdr:row>
      <xdr:rowOff>84879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4305300" y="7549938"/>
          <a:ext cx="698500" cy="25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112369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237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84879</xdr:rowOff>
    </xdr:from>
    <xdr:to>
      <xdr:col>22</xdr:col>
      <xdr:colOff>114300</xdr:colOff>
      <xdr:row>38</xdr:row>
      <xdr:rowOff>87416</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7552479"/>
          <a:ext cx="698500" cy="25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113313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23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87116</xdr:rowOff>
    </xdr:from>
    <xdr:to>
      <xdr:col>18</xdr:col>
      <xdr:colOff>177800</xdr:colOff>
      <xdr:row>38</xdr:row>
      <xdr:rowOff>87416</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7554716"/>
          <a:ext cx="698500" cy="3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116811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24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122476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247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33758</xdr:rowOff>
    </xdr:from>
    <xdr:to>
      <xdr:col>29</xdr:col>
      <xdr:colOff>177800</xdr:colOff>
      <xdr:row>38</xdr:row>
      <xdr:rowOff>135358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5013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305037</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42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38</xdr:row>
      <xdr:rowOff>31538</xdr:rowOff>
    </xdr:from>
    <xdr:to>
      <xdr:col>26</xdr:col>
      <xdr:colOff>101600</xdr:colOff>
      <xdr:row>38</xdr:row>
      <xdr:rowOff>133138</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991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117915</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585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34079</xdr:rowOff>
    </xdr:from>
    <xdr:to>
      <xdr:col>22</xdr:col>
      <xdr:colOff>165100</xdr:colOff>
      <xdr:row>38</xdr:row>
      <xdr:rowOff>135679</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501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120456</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58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36616</xdr:rowOff>
    </xdr:from>
    <xdr:to>
      <xdr:col>19</xdr:col>
      <xdr:colOff>38100</xdr:colOff>
      <xdr:row>38</xdr:row>
      <xdr:rowOff>138216</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5042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122993</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590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36316</xdr:rowOff>
    </xdr:from>
    <xdr:to>
      <xdr:col>15</xdr:col>
      <xdr:colOff>101600</xdr:colOff>
      <xdr:row>38</xdr:row>
      <xdr:rowOff>137916</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5039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122693</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59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群馬県沼田市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43,532
42,503
443.46
25,207,617
23,892,869
959,704
14,372,040
25,780,748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70837</xdr:rowOff>
    </xdr:from>
    <xdr:to>
      <xdr:col>24</xdr:col>
      <xdr:colOff>63500</xdr:colOff>
      <xdr:row>37</xdr:row>
      <xdr:rowOff>162048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14487"/>
          <a:ext cx="838200" cy="91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133331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62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162048</xdr:rowOff>
    </xdr:from>
    <xdr:to>
      <xdr:col>19</xdr:col>
      <xdr:colOff>177800</xdr:colOff>
      <xdr:row>38</xdr:row>
      <xdr:rowOff>32007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05698"/>
          <a:ext cx="889000" cy="4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162221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5991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20142</xdr:rowOff>
    </xdr:from>
    <xdr:to>
      <xdr:col>15</xdr:col>
      <xdr:colOff>50800</xdr:colOff>
      <xdr:row>38</xdr:row>
      <xdr:rowOff>32007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535242"/>
          <a:ext cx="889000" cy="1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15776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016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13186</xdr:rowOff>
    </xdr:from>
    <xdr:to>
      <xdr:col>10</xdr:col>
      <xdr:colOff>114300</xdr:colOff>
      <xdr:row>38</xdr:row>
      <xdr:rowOff>20142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528286"/>
          <a:ext cx="889000" cy="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23330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024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71750</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072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20037</xdr:rowOff>
    </xdr:from>
    <xdr:to>
      <xdr:col>24</xdr:col>
      <xdr:colOff>114300</xdr:colOff>
      <xdr:row>37</xdr:row>
      <xdr:rowOff>121637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6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169914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4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111248</xdr:rowOff>
    </xdr:from>
    <xdr:to>
      <xdr:col>20</xdr:col>
      <xdr:colOff>38100</xdr:colOff>
      <xdr:row>38</xdr:row>
      <xdr:rowOff>41398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5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32525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4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152658</xdr:rowOff>
    </xdr:from>
    <xdr:to>
      <xdr:col>15</xdr:col>
      <xdr:colOff>101600</xdr:colOff>
      <xdr:row>38</xdr:row>
      <xdr:rowOff>82807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963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73934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89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140792</xdr:rowOff>
    </xdr:from>
    <xdr:to>
      <xdr:col>10</xdr:col>
      <xdr:colOff>165100</xdr:colOff>
      <xdr:row>38</xdr:row>
      <xdr:rowOff>70942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8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62069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77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133836</xdr:rowOff>
    </xdr:from>
    <xdr:to>
      <xdr:col>6</xdr:col>
      <xdr:colOff>38100</xdr:colOff>
      <xdr:row>38</xdr:row>
      <xdr:rowOff>63987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774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55113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70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116979</xdr:rowOff>
    </xdr:from>
    <xdr:to>
      <xdr:col>24</xdr:col>
      <xdr:colOff>63500</xdr:colOff>
      <xdr:row>58</xdr:row>
      <xdr:rowOff>118095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10061079"/>
          <a:ext cx="838200" cy="1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86886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59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116979</xdr:rowOff>
    </xdr:from>
    <xdr:to>
      <xdr:col>19</xdr:col>
      <xdr:colOff>177800</xdr:colOff>
      <xdr:row>58</xdr:row>
      <xdr:rowOff>117784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61079"/>
          <a:ext cx="889000" cy="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11706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84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117784</xdr:rowOff>
    </xdr:from>
    <xdr:to>
      <xdr:col>15</xdr:col>
      <xdr:colOff>50800</xdr:colOff>
      <xdr:row>58</xdr:row>
      <xdr:rowOff>121024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61884"/>
          <a:ext cx="889000" cy="3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12097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784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121024</xdr:rowOff>
    </xdr:from>
    <xdr:to>
      <xdr:col>10</xdr:col>
      <xdr:colOff>114300</xdr:colOff>
      <xdr:row>58</xdr:row>
      <xdr:rowOff>121648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65124"/>
          <a:ext cx="889000" cy="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13424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14833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67295</xdr:rowOff>
    </xdr:from>
    <xdr:to>
      <xdr:col>24</xdr:col>
      <xdr:colOff>114300</xdr:colOff>
      <xdr:row>58</xdr:row>
      <xdr:rowOff>168895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1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42437</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8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66179</xdr:rowOff>
    </xdr:from>
    <xdr:to>
      <xdr:col>20</xdr:col>
      <xdr:colOff>38100</xdr:colOff>
      <xdr:row>58</xdr:row>
      <xdr:rowOff>167779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10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158906</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10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66984</xdr:rowOff>
    </xdr:from>
    <xdr:to>
      <xdr:col>15</xdr:col>
      <xdr:colOff>101600</xdr:colOff>
      <xdr:row>58</xdr:row>
      <xdr:rowOff>168584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1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159711</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10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70224</xdr:rowOff>
    </xdr:from>
    <xdr:to>
      <xdr:col>10</xdr:col>
      <xdr:colOff>165100</xdr:colOff>
      <xdr:row>59</xdr:row>
      <xdr:rowOff>374</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1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162951</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107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70848</xdr:rowOff>
    </xdr:from>
    <xdr:to>
      <xdr:col>6</xdr:col>
      <xdr:colOff>38100</xdr:colOff>
      <xdr:row>59</xdr:row>
      <xdr:rowOff>998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4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163575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10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51727</xdr:rowOff>
    </xdr:from>
    <xdr:to>
      <xdr:col>24</xdr:col>
      <xdr:colOff>63500</xdr:colOff>
      <xdr:row>78</xdr:row>
      <xdr:rowOff>96114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24827"/>
          <a:ext cx="838200" cy="4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153688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355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68821</xdr:rowOff>
    </xdr:from>
    <xdr:to>
      <xdr:col>19</xdr:col>
      <xdr:colOff>177800</xdr:colOff>
      <xdr:row>78</xdr:row>
      <xdr:rowOff>96114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441921"/>
          <a:ext cx="889000" cy="27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44222</xdr:rowOff>
    </xdr:from>
    <xdr:to>
      <xdr:col>15</xdr:col>
      <xdr:colOff>50800</xdr:colOff>
      <xdr:row>78</xdr:row>
      <xdr:rowOff>68821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417322"/>
          <a:ext cx="889000" cy="24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121214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494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44222</xdr:rowOff>
    </xdr:from>
    <xdr:to>
      <xdr:col>10</xdr:col>
      <xdr:colOff>114300</xdr:colOff>
      <xdr:row>78</xdr:row>
      <xdr:rowOff>74676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417322"/>
          <a:ext cx="889000" cy="30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119346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49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137341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510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927</xdr:rowOff>
    </xdr:from>
    <xdr:to>
      <xdr:col>24</xdr:col>
      <xdr:colOff>114300</xdr:colOff>
      <xdr:row>78</xdr:row>
      <xdr:rowOff>102527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7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23804</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22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45314</xdr:rowOff>
    </xdr:from>
    <xdr:to>
      <xdr:col>20</xdr:col>
      <xdr:colOff>38100</xdr:colOff>
      <xdr:row>78</xdr:row>
      <xdr:rowOff>146914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1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138041</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1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18021</xdr:rowOff>
    </xdr:from>
    <xdr:to>
      <xdr:col>15</xdr:col>
      <xdr:colOff>101600</xdr:colOff>
      <xdr:row>78</xdr:row>
      <xdr:rowOff>119621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91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136148</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3166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164872</xdr:rowOff>
    </xdr:from>
    <xdr:to>
      <xdr:col>10</xdr:col>
      <xdr:colOff>165100</xdr:colOff>
      <xdr:row>78</xdr:row>
      <xdr:rowOff>95022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6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111549</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314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23876</xdr:rowOff>
    </xdr:from>
    <xdr:to>
      <xdr:col>6</xdr:col>
      <xdr:colOff>38100</xdr:colOff>
      <xdr:row>78</xdr:row>
      <xdr:rowOff>125476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9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142003</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3172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159513</xdr:rowOff>
    </xdr:from>
    <xdr:to>
      <xdr:col>24</xdr:col>
      <xdr:colOff>63500</xdr:colOff>
      <xdr:row>97</xdr:row>
      <xdr:rowOff>6144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618713"/>
          <a:ext cx="838200" cy="18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95676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11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6144</xdr:rowOff>
    </xdr:from>
    <xdr:to>
      <xdr:col>19</xdr:col>
      <xdr:colOff>177800</xdr:colOff>
      <xdr:row>97</xdr:row>
      <xdr:rowOff>17788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636794"/>
          <a:ext cx="889000" cy="1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17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114173</xdr:rowOff>
    </xdr:from>
    <xdr:to>
      <xdr:col>15</xdr:col>
      <xdr:colOff>50800</xdr:colOff>
      <xdr:row>97</xdr:row>
      <xdr:rowOff>17788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573373"/>
          <a:ext cx="889000" cy="7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128671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114173</xdr:rowOff>
    </xdr:from>
    <xdr:to>
      <xdr:col>10</xdr:col>
      <xdr:colOff>114300</xdr:colOff>
      <xdr:row>97</xdr:row>
      <xdr:rowOff>40762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73373"/>
          <a:ext cx="889000" cy="98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48730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54833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108713</xdr:rowOff>
    </xdr:from>
    <xdr:to>
      <xdr:col>24</xdr:col>
      <xdr:colOff>114300</xdr:colOff>
      <xdr:row>97</xdr:row>
      <xdr:rowOff>38863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56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87140</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546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126794</xdr:rowOff>
    </xdr:from>
    <xdr:to>
      <xdr:col>20</xdr:col>
      <xdr:colOff>38100</xdr:colOff>
      <xdr:row>97</xdr:row>
      <xdr:rowOff>56944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8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48071</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678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138438</xdr:rowOff>
    </xdr:from>
    <xdr:to>
      <xdr:col>15</xdr:col>
      <xdr:colOff>101600</xdr:colOff>
      <xdr:row>97</xdr:row>
      <xdr:rowOff>68588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9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59715</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690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63373</xdr:rowOff>
    </xdr:from>
    <xdr:to>
      <xdr:col>10</xdr:col>
      <xdr:colOff>165100</xdr:colOff>
      <xdr:row>96</xdr:row>
      <xdr:rowOff>164973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52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156100</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615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161412</xdr:rowOff>
    </xdr:from>
    <xdr:to>
      <xdr:col>6</xdr:col>
      <xdr:colOff>38100</xdr:colOff>
      <xdr:row>97</xdr:row>
      <xdr:rowOff>91562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2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82689</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713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129994</xdr:rowOff>
    </xdr:from>
    <xdr:to>
      <xdr:col>55</xdr:col>
      <xdr:colOff>0</xdr:colOff>
      <xdr:row>37</xdr:row>
      <xdr:rowOff>145689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473644"/>
          <a:ext cx="838200" cy="15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70387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242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145689</xdr:rowOff>
    </xdr:from>
    <xdr:to>
      <xdr:col>50</xdr:col>
      <xdr:colOff>114300</xdr:colOff>
      <xdr:row>38</xdr:row>
      <xdr:rowOff>3487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489339"/>
          <a:ext cx="889000" cy="29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164442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165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79487</xdr:rowOff>
    </xdr:from>
    <xdr:to>
      <xdr:col>45</xdr:col>
      <xdr:colOff>177800</xdr:colOff>
      <xdr:row>38</xdr:row>
      <xdr:rowOff>3487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423137"/>
          <a:ext cx="889000" cy="95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168949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16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39632</xdr:rowOff>
    </xdr:from>
    <xdr:to>
      <xdr:col>41</xdr:col>
      <xdr:colOff>50800</xdr:colOff>
      <xdr:row>37</xdr:row>
      <xdr:rowOff>79487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211832"/>
          <a:ext cx="889000" cy="211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153003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49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27034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85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79194</xdr:rowOff>
    </xdr:from>
    <xdr:to>
      <xdr:col>55</xdr:col>
      <xdr:colOff>50800</xdr:colOff>
      <xdr:row>38</xdr:row>
      <xdr:rowOff>9344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42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57621</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40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94889</xdr:rowOff>
    </xdr:from>
    <xdr:to>
      <xdr:col>50</xdr:col>
      <xdr:colOff>165100</xdr:colOff>
      <xdr:row>38</xdr:row>
      <xdr:rowOff>25039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43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16167</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531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124137</xdr:rowOff>
    </xdr:from>
    <xdr:to>
      <xdr:col>46</xdr:col>
      <xdr:colOff>38100</xdr:colOff>
      <xdr:row>38</xdr:row>
      <xdr:rowOff>54287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467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45414</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560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28687</xdr:rowOff>
    </xdr:from>
    <xdr:to>
      <xdr:col>41</xdr:col>
      <xdr:colOff>101600</xdr:colOff>
      <xdr:row>37</xdr:row>
      <xdr:rowOff>130287</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372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146814</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14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160282</xdr:rowOff>
    </xdr:from>
    <xdr:to>
      <xdr:col>36</xdr:col>
      <xdr:colOff>165100</xdr:colOff>
      <xdr:row>36</xdr:row>
      <xdr:rowOff>90432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16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81559</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253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76483</xdr:rowOff>
    </xdr:from>
    <xdr:to>
      <xdr:col>55</xdr:col>
      <xdr:colOff>0</xdr:colOff>
      <xdr:row>57</xdr:row>
      <xdr:rowOff>165505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9849133"/>
          <a:ext cx="838200" cy="89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33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76483</xdr:rowOff>
    </xdr:from>
    <xdr:to>
      <xdr:col>50</xdr:col>
      <xdr:colOff>114300</xdr:colOff>
      <xdr:row>57</xdr:row>
      <xdr:rowOff>146471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849133"/>
          <a:ext cx="889000" cy="69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126976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38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72003</xdr:rowOff>
    </xdr:from>
    <xdr:to>
      <xdr:col>45</xdr:col>
      <xdr:colOff>177800</xdr:colOff>
      <xdr:row>57</xdr:row>
      <xdr:rowOff>146471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844653"/>
          <a:ext cx="889000" cy="74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157910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1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163301</xdr:rowOff>
    </xdr:from>
    <xdr:to>
      <xdr:col>41</xdr:col>
      <xdr:colOff>50800</xdr:colOff>
      <xdr:row>57</xdr:row>
      <xdr:rowOff>72003</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764501"/>
          <a:ext cx="889000" cy="8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108871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36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126413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38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114705</xdr:rowOff>
    </xdr:from>
    <xdr:to>
      <xdr:col>55</xdr:col>
      <xdr:colOff>50800</xdr:colOff>
      <xdr:row>58</xdr:row>
      <xdr:rowOff>44855</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88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29632</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802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25683</xdr:rowOff>
    </xdr:from>
    <xdr:to>
      <xdr:col>50</xdr:col>
      <xdr:colOff>165100</xdr:colOff>
      <xdr:row>57</xdr:row>
      <xdr:rowOff>127283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79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118410</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891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95671</xdr:rowOff>
    </xdr:from>
    <xdr:to>
      <xdr:col>46</xdr:col>
      <xdr:colOff>38100</xdr:colOff>
      <xdr:row>58</xdr:row>
      <xdr:rowOff>25821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868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16948</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96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21203</xdr:rowOff>
    </xdr:from>
    <xdr:to>
      <xdr:col>41</xdr:col>
      <xdr:colOff>101600</xdr:colOff>
      <xdr:row>57</xdr:row>
      <xdr:rowOff>122803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79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113930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88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112501</xdr:rowOff>
    </xdr:from>
    <xdr:to>
      <xdr:col>36</xdr:col>
      <xdr:colOff>165100</xdr:colOff>
      <xdr:row>57</xdr:row>
      <xdr:rowOff>42651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71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33778</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806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137337</xdr:rowOff>
    </xdr:from>
    <xdr:to>
      <xdr:col>55</xdr:col>
      <xdr:colOff>0</xdr:colOff>
      <xdr:row>78</xdr:row>
      <xdr:rowOff>164226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510437"/>
          <a:ext cx="838200" cy="2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158205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88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137337</xdr:rowOff>
    </xdr:from>
    <xdr:to>
      <xdr:col>50</xdr:col>
      <xdr:colOff>114300</xdr:colOff>
      <xdr:row>79</xdr:row>
      <xdr:rowOff>23321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510437"/>
          <a:ext cx="889000" cy="57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130500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6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138393</xdr:rowOff>
    </xdr:from>
    <xdr:to>
      <xdr:col>45</xdr:col>
      <xdr:colOff>177800</xdr:colOff>
      <xdr:row>79</xdr:row>
      <xdr:rowOff>23321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511493"/>
          <a:ext cx="889000" cy="5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136281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26870</xdr:rowOff>
    </xdr:from>
    <xdr:to>
      <xdr:col>41</xdr:col>
      <xdr:colOff>50800</xdr:colOff>
      <xdr:row>78</xdr:row>
      <xdr:rowOff>138393</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228520"/>
          <a:ext cx="889000" cy="282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20931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3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113426</xdr:rowOff>
    </xdr:from>
    <xdr:to>
      <xdr:col>55</xdr:col>
      <xdr:colOff>50800</xdr:colOff>
      <xdr:row>79</xdr:row>
      <xdr:rowOff>43576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8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28353</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01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86537</xdr:rowOff>
    </xdr:from>
    <xdr:to>
      <xdr:col>50</xdr:col>
      <xdr:colOff>165100</xdr:colOff>
      <xdr:row>79</xdr:row>
      <xdr:rowOff>16687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5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7814</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552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143971</xdr:rowOff>
    </xdr:from>
    <xdr:to>
      <xdr:col>46</xdr:col>
      <xdr:colOff>38100</xdr:colOff>
      <xdr:row>79</xdr:row>
      <xdr:rowOff>74121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1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65248</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60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87593</xdr:rowOff>
    </xdr:from>
    <xdr:to>
      <xdr:col>41</xdr:col>
      <xdr:colOff>101600</xdr:colOff>
      <xdr:row>79</xdr:row>
      <xdr:rowOff>17743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6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8870</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55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147520</xdr:rowOff>
    </xdr:from>
    <xdr:to>
      <xdr:col>36</xdr:col>
      <xdr:colOff>165100</xdr:colOff>
      <xdr:row>77</xdr:row>
      <xdr:rowOff>77670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17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94197</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295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160206</xdr:rowOff>
    </xdr:from>
    <xdr:to>
      <xdr:col>55</xdr:col>
      <xdr:colOff>0</xdr:colOff>
      <xdr:row>97</xdr:row>
      <xdr:rowOff>91168</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619406"/>
          <a:ext cx="838200" cy="102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160515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276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160206</xdr:rowOff>
    </xdr:from>
    <xdr:to>
      <xdr:col>50</xdr:col>
      <xdr:colOff>114300</xdr:colOff>
      <xdr:row>97</xdr:row>
      <xdr:rowOff>45540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619406"/>
          <a:ext cx="889000" cy="5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102466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1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4866</xdr:rowOff>
    </xdr:from>
    <xdr:to>
      <xdr:col>45</xdr:col>
      <xdr:colOff>177800</xdr:colOff>
      <xdr:row>97</xdr:row>
      <xdr:rowOff>45540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635516"/>
          <a:ext cx="889000" cy="40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135653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25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4866</xdr:rowOff>
    </xdr:from>
    <xdr:to>
      <xdr:col>41</xdr:col>
      <xdr:colOff>50800</xdr:colOff>
      <xdr:row>97</xdr:row>
      <xdr:rowOff>71879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635516"/>
          <a:ext cx="889000" cy="67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120051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23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145146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26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40368</xdr:rowOff>
    </xdr:from>
    <xdr:to>
      <xdr:col>55</xdr:col>
      <xdr:colOff>50800</xdr:colOff>
      <xdr:row>97</xdr:row>
      <xdr:rowOff>141968</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7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126745</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85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109406</xdr:rowOff>
    </xdr:from>
    <xdr:to>
      <xdr:col>50</xdr:col>
      <xdr:colOff>165100</xdr:colOff>
      <xdr:row>97</xdr:row>
      <xdr:rowOff>39556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56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30683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66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166190</xdr:rowOff>
    </xdr:from>
    <xdr:to>
      <xdr:col>46</xdr:col>
      <xdr:colOff>38100</xdr:colOff>
      <xdr:row>97</xdr:row>
      <xdr:rowOff>96340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2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87467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1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125516</xdr:rowOff>
    </xdr:from>
    <xdr:to>
      <xdr:col>41</xdr:col>
      <xdr:colOff>101600</xdr:colOff>
      <xdr:row>97</xdr:row>
      <xdr:rowOff>55666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58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46793</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677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21079</xdr:rowOff>
    </xdr:from>
    <xdr:to>
      <xdr:col>36</xdr:col>
      <xdr:colOff>165100</xdr:colOff>
      <xdr:row>97</xdr:row>
      <xdr:rowOff>122679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651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113806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74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98568</xdr:rowOff>
    </xdr:from>
    <xdr:to>
      <xdr:col>85</xdr:col>
      <xdr:colOff>127000</xdr:colOff>
      <xdr:row>39</xdr:row>
      <xdr:rowOff>98735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785118"/>
          <a:ext cx="838200" cy="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49275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64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88448</xdr:rowOff>
    </xdr:from>
    <xdr:to>
      <xdr:col>81</xdr:col>
      <xdr:colOff>50800</xdr:colOff>
      <xdr:row>39</xdr:row>
      <xdr:rowOff>98735</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74998"/>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140779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48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88448</xdr:rowOff>
    </xdr:from>
    <xdr:to>
      <xdr:col>76</xdr:col>
      <xdr:colOff>114300</xdr:colOff>
      <xdr:row>39</xdr:row>
      <xdr:rowOff>95979</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774998"/>
          <a:ext cx="889000" cy="7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137317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48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95979</xdr:rowOff>
    </xdr:from>
    <xdr:to>
      <xdr:col>71</xdr:col>
      <xdr:colOff>177800</xdr:colOff>
      <xdr:row>39</xdr:row>
      <xdr:rowOff>98741</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782529"/>
          <a:ext cx="889000" cy="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133339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76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136128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47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47768</xdr:rowOff>
    </xdr:from>
    <xdr:to>
      <xdr:col>85</xdr:col>
      <xdr:colOff>177800</xdr:colOff>
      <xdr:row>39</xdr:row>
      <xdr:rowOff>149368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3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4824</xdr:rowOff>
    </xdr:from>
    <xdr:ext cx="313932"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913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47935</xdr:rowOff>
    </xdr:from>
    <xdr:to>
      <xdr:col>81</xdr:col>
      <xdr:colOff>101600</xdr:colOff>
      <xdr:row>39</xdr:row>
      <xdr:rowOff>149535</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3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140662</xdr:rowOff>
    </xdr:from>
    <xdr:ext cx="313932"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24333" y="6827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37648</xdr:rowOff>
    </xdr:from>
    <xdr:to>
      <xdr:col>76</xdr:col>
      <xdr:colOff>165100</xdr:colOff>
      <xdr:row>39</xdr:row>
      <xdr:rowOff>139248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72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130375</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57428" y="6816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45179</xdr:rowOff>
    </xdr:from>
    <xdr:to>
      <xdr:col>72</xdr:col>
      <xdr:colOff>38100</xdr:colOff>
      <xdr:row>39</xdr:row>
      <xdr:rowOff>146779</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731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137906</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8244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47941</xdr:rowOff>
    </xdr:from>
    <xdr:to>
      <xdr:col>67</xdr:col>
      <xdr:colOff>101600</xdr:colOff>
      <xdr:row>39</xdr:row>
      <xdr:rowOff>149541</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3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140668</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57333" y="68272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38684</xdr:rowOff>
    </xdr:from>
    <xdr:to>
      <xdr:col>85</xdr:col>
      <xdr:colOff>127000</xdr:colOff>
      <xdr:row>78</xdr:row>
      <xdr:rowOff>43145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411784"/>
          <a:ext cx="838200" cy="4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107077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37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39365</xdr:rowOff>
    </xdr:from>
    <xdr:to>
      <xdr:col>81</xdr:col>
      <xdr:colOff>50800</xdr:colOff>
      <xdr:row>78</xdr:row>
      <xdr:rowOff>43145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412465"/>
          <a:ext cx="889000" cy="3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30259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0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39365</xdr:rowOff>
    </xdr:from>
    <xdr:to>
      <xdr:col>76</xdr:col>
      <xdr:colOff>114300</xdr:colOff>
      <xdr:row>78</xdr:row>
      <xdr:rowOff>41748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412465"/>
          <a:ext cx="889000" cy="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29740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05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40179</xdr:rowOff>
    </xdr:from>
    <xdr:to>
      <xdr:col>71</xdr:col>
      <xdr:colOff>177800</xdr:colOff>
      <xdr:row>78</xdr:row>
      <xdr:rowOff>41748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413279"/>
          <a:ext cx="889000" cy="1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35509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06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45832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076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159334</xdr:rowOff>
    </xdr:from>
    <xdr:to>
      <xdr:col>85</xdr:col>
      <xdr:colOff>177800</xdr:colOff>
      <xdr:row>78</xdr:row>
      <xdr:rowOff>89484</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36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74261</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75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163795</xdr:rowOff>
    </xdr:from>
    <xdr:to>
      <xdr:col>81</xdr:col>
      <xdr:colOff>101600</xdr:colOff>
      <xdr:row>78</xdr:row>
      <xdr:rowOff>93945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36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85072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458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160015</xdr:rowOff>
    </xdr:from>
    <xdr:to>
      <xdr:col>76</xdr:col>
      <xdr:colOff>165100</xdr:colOff>
      <xdr:row>78</xdr:row>
      <xdr:rowOff>90165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36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81292</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454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162398</xdr:rowOff>
    </xdr:from>
    <xdr:to>
      <xdr:col>72</xdr:col>
      <xdr:colOff>38100</xdr:colOff>
      <xdr:row>78</xdr:row>
      <xdr:rowOff>92548</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6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83675</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45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160829</xdr:rowOff>
    </xdr:from>
    <xdr:to>
      <xdr:col>67</xdr:col>
      <xdr:colOff>101600</xdr:colOff>
      <xdr:row>78</xdr:row>
      <xdr:rowOff>90979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6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82106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45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13736</xdr:rowOff>
    </xdr:from>
    <xdr:to>
      <xdr:col>85</xdr:col>
      <xdr:colOff>127000</xdr:colOff>
      <xdr:row>99</xdr:row>
      <xdr:rowOff>22977</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987286"/>
          <a:ext cx="838200" cy="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100739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31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19762</xdr:rowOff>
    </xdr:from>
    <xdr:to>
      <xdr:col>81</xdr:col>
      <xdr:colOff>50800</xdr:colOff>
      <xdr:row>99</xdr:row>
      <xdr:rowOff>22977</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4592300" y="16993312"/>
          <a:ext cx="889000" cy="3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26126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65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13111</xdr:rowOff>
    </xdr:from>
    <xdr:to>
      <xdr:col>76</xdr:col>
      <xdr:colOff>114300</xdr:colOff>
      <xdr:row>99</xdr:row>
      <xdr:rowOff>19762</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986661"/>
          <a:ext cx="889000" cy="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13111</xdr:rowOff>
    </xdr:from>
    <xdr:to>
      <xdr:col>71</xdr:col>
      <xdr:colOff>177800</xdr:colOff>
      <xdr:row>99</xdr:row>
      <xdr:rowOff>39460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986661"/>
          <a:ext cx="889000" cy="2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19251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6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51331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134386</xdr:rowOff>
    </xdr:from>
    <xdr:to>
      <xdr:col>85</xdr:col>
      <xdr:colOff>177800</xdr:colOff>
      <xdr:row>99</xdr:row>
      <xdr:rowOff>64536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3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56290</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85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143627</xdr:rowOff>
    </xdr:from>
    <xdr:to>
      <xdr:col>81</xdr:col>
      <xdr:colOff>101600</xdr:colOff>
      <xdr:row>99</xdr:row>
      <xdr:rowOff>73777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4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64904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7038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140412</xdr:rowOff>
    </xdr:from>
    <xdr:to>
      <xdr:col>76</xdr:col>
      <xdr:colOff>165100</xdr:colOff>
      <xdr:row>99</xdr:row>
      <xdr:rowOff>70562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4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61689</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035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133761</xdr:rowOff>
    </xdr:from>
    <xdr:to>
      <xdr:col>72</xdr:col>
      <xdr:colOff>38100</xdr:colOff>
      <xdr:row>99</xdr:row>
      <xdr:rowOff>63911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35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55038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7028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160110</xdr:rowOff>
    </xdr:from>
    <xdr:to>
      <xdr:col>67</xdr:col>
      <xdr:colOff>101600</xdr:colOff>
      <xdr:row>99</xdr:row>
      <xdr:rowOff>90260</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6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81387</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7054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109230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52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18595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62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47693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38385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8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16957</xdr:rowOff>
    </xdr:from>
    <xdr:to>
      <xdr:col>116</xdr:col>
      <xdr:colOff>63500</xdr:colOff>
      <xdr:row>59</xdr:row>
      <xdr:rowOff>17399</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132507"/>
          <a:ext cx="838200" cy="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17399</xdr:rowOff>
    </xdr:from>
    <xdr:to>
      <xdr:col>111</xdr:col>
      <xdr:colOff>177800</xdr:colOff>
      <xdr:row>59</xdr:row>
      <xdr:rowOff>18016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132949"/>
          <a:ext cx="889000" cy="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65867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3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18016</xdr:rowOff>
    </xdr:from>
    <xdr:to>
      <xdr:col>107</xdr:col>
      <xdr:colOff>50800</xdr:colOff>
      <xdr:row>59</xdr:row>
      <xdr:rowOff>18435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33566"/>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18435</xdr:rowOff>
    </xdr:from>
    <xdr:to>
      <xdr:col>102</xdr:col>
      <xdr:colOff>114300</xdr:colOff>
      <xdr:row>59</xdr:row>
      <xdr:rowOff>18817</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33985"/>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63862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3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137607</xdr:rowOff>
    </xdr:from>
    <xdr:to>
      <xdr:col>116</xdr:col>
      <xdr:colOff>114300</xdr:colOff>
      <xdr:row>59</xdr:row>
      <xdr:rowOff>67757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8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84731</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8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138049</xdr:rowOff>
    </xdr:from>
    <xdr:to>
      <xdr:col>112</xdr:col>
      <xdr:colOff>38100</xdr:colOff>
      <xdr:row>59</xdr:row>
      <xdr:rowOff>68199</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8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59326</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10174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138666</xdr:rowOff>
    </xdr:from>
    <xdr:to>
      <xdr:col>107</xdr:col>
      <xdr:colOff>101600</xdr:colOff>
      <xdr:row>59</xdr:row>
      <xdr:rowOff>68816</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8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59943</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10175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139085</xdr:rowOff>
    </xdr:from>
    <xdr:to>
      <xdr:col>102</xdr:col>
      <xdr:colOff>165100</xdr:colOff>
      <xdr:row>59</xdr:row>
      <xdr:rowOff>69235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8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60362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10175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139467</xdr:rowOff>
    </xdr:from>
    <xdr:to>
      <xdr:col>98</xdr:col>
      <xdr:colOff>38100</xdr:colOff>
      <xdr:row>59</xdr:row>
      <xdr:rowOff>69617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83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60744</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76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90151</xdr:rowOff>
    </xdr:from>
    <xdr:to>
      <xdr:col>116</xdr:col>
      <xdr:colOff>63500</xdr:colOff>
      <xdr:row>75</xdr:row>
      <xdr:rowOff>116154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948901"/>
          <a:ext cx="838200" cy="2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689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116154</xdr:rowOff>
    </xdr:from>
    <xdr:to>
      <xdr:col>111</xdr:col>
      <xdr:colOff>177800</xdr:colOff>
      <xdr:row>75</xdr:row>
      <xdr:rowOff>157911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974904"/>
          <a:ext cx="889000" cy="4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83316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59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157911</xdr:rowOff>
    </xdr:from>
    <xdr:to>
      <xdr:col>107</xdr:col>
      <xdr:colOff>50800</xdr:colOff>
      <xdr:row>75</xdr:row>
      <xdr:rowOff>164998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3016661"/>
          <a:ext cx="889000" cy="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116826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63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164998</xdr:rowOff>
    </xdr:from>
    <xdr:to>
      <xdr:col>102</xdr:col>
      <xdr:colOff>114300</xdr:colOff>
      <xdr:row>76</xdr:row>
      <xdr:rowOff>9416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3023748"/>
          <a:ext cx="889000" cy="1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126846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64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163365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67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39351</xdr:rowOff>
    </xdr:from>
    <xdr:to>
      <xdr:col>116</xdr:col>
      <xdr:colOff>114300</xdr:colOff>
      <xdr:row>75</xdr:row>
      <xdr:rowOff>140951</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89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17778</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876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65354</xdr:rowOff>
    </xdr:from>
    <xdr:to>
      <xdr:col>112</xdr:col>
      <xdr:colOff>38100</xdr:colOff>
      <xdr:row>75</xdr:row>
      <xdr:rowOff>166954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9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158081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301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107112</xdr:rowOff>
    </xdr:from>
    <xdr:to>
      <xdr:col>107</xdr:col>
      <xdr:colOff>101600</xdr:colOff>
      <xdr:row>76</xdr:row>
      <xdr:rowOff>37263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9658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28388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3058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114198</xdr:rowOff>
    </xdr:from>
    <xdr:to>
      <xdr:col>102</xdr:col>
      <xdr:colOff>165100</xdr:colOff>
      <xdr:row>76</xdr:row>
      <xdr:rowOff>44348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97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35475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065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130067</xdr:rowOff>
    </xdr:from>
    <xdr:to>
      <xdr:col>98</xdr:col>
      <xdr:colOff>38100</xdr:colOff>
      <xdr:row>76</xdr:row>
      <xdr:rowOff>60216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988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51343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3081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補助費等は、住民一人当たり</a:t>
          </a:r>
          <a:r>
            <a:rPr kumimoji="1" lang="en-US" altLang="ja-JP" sz="1100">
              <a:solidFill>
                <a:sysClr val="windowText" lastClr="000000"/>
              </a:solidFill>
              <a:effectLst/>
              <a:latin typeface="+mn-lt"/>
              <a:ea typeface="+mn-ea"/>
              <a:cs typeface="+mn-cs"/>
            </a:rPr>
            <a:t>95,472</a:t>
          </a:r>
          <a:r>
            <a:rPr kumimoji="1" lang="ja-JP" altLang="ja-JP" sz="1100">
              <a:solidFill>
                <a:sysClr val="windowText" lastClr="000000"/>
              </a:solidFill>
              <a:effectLst/>
              <a:latin typeface="+mn-lt"/>
              <a:ea typeface="+mn-ea"/>
              <a:cs typeface="+mn-cs"/>
            </a:rPr>
            <a:t>円で前年度に比べて</a:t>
          </a:r>
          <a:r>
            <a:rPr kumimoji="1" lang="en-US" altLang="ja-JP" sz="1100">
              <a:solidFill>
                <a:sysClr val="windowText" lastClr="000000"/>
              </a:solidFill>
              <a:effectLst/>
              <a:latin typeface="+mn-lt"/>
              <a:ea typeface="+mn-ea"/>
              <a:cs typeface="+mn-cs"/>
            </a:rPr>
            <a:t>4,806</a:t>
          </a:r>
          <a:r>
            <a:rPr kumimoji="1" lang="ja-JP" altLang="ja-JP" sz="1100">
              <a:solidFill>
                <a:sysClr val="windowText" lastClr="000000"/>
              </a:solidFill>
              <a:effectLst/>
              <a:latin typeface="+mn-lt"/>
              <a:ea typeface="+mn-ea"/>
              <a:cs typeface="+mn-cs"/>
            </a:rPr>
            <a:t>円増加となったが、類似団体平均を</a:t>
          </a:r>
          <a:r>
            <a:rPr kumimoji="1" lang="en-US" altLang="ja-JP" sz="1100">
              <a:solidFill>
                <a:sysClr val="windowText" lastClr="000000"/>
              </a:solidFill>
              <a:effectLst/>
              <a:latin typeface="+mn-lt"/>
              <a:ea typeface="+mn-ea"/>
              <a:cs typeface="+mn-cs"/>
            </a:rPr>
            <a:t>9,702</a:t>
          </a:r>
          <a:r>
            <a:rPr kumimoji="1" lang="ja-JP" altLang="ja-JP" sz="1100">
              <a:solidFill>
                <a:sysClr val="windowText" lastClr="000000"/>
              </a:solidFill>
              <a:effectLst/>
              <a:latin typeface="+mn-lt"/>
              <a:ea typeface="+mn-ea"/>
              <a:cs typeface="+mn-cs"/>
            </a:rPr>
            <a:t>円下回った。主な要因は</a:t>
          </a:r>
          <a:r>
            <a:rPr kumimoji="1" lang="ja-JP" altLang="en-US" sz="1100">
              <a:solidFill>
                <a:sysClr val="windowText" lastClr="000000"/>
              </a:solidFill>
              <a:effectLst/>
              <a:latin typeface="+mn-lt"/>
              <a:ea typeface="+mn-ea"/>
              <a:cs typeface="+mn-cs"/>
            </a:rPr>
            <a:t>企業会計への繰出金の増に加え、一部事務組合への負担が一般廃棄物処理広域化の推進、物価高騰に伴う事務経費の増によるものである。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普通建設事業費は、住民一人当たり</a:t>
          </a:r>
          <a:r>
            <a:rPr kumimoji="1" lang="en-US" altLang="ja-JP" sz="1100">
              <a:solidFill>
                <a:sysClr val="windowText" lastClr="000000"/>
              </a:solidFill>
              <a:effectLst/>
              <a:latin typeface="+mn-lt"/>
              <a:ea typeface="+mn-ea"/>
              <a:cs typeface="+mn-cs"/>
            </a:rPr>
            <a:t>31,856</a:t>
          </a:r>
          <a:r>
            <a:rPr kumimoji="1" lang="ja-JP" altLang="ja-JP" sz="1100">
              <a:solidFill>
                <a:sysClr val="windowText" lastClr="000000"/>
              </a:solidFill>
              <a:effectLst/>
              <a:latin typeface="+mn-lt"/>
              <a:ea typeface="+mn-ea"/>
              <a:cs typeface="+mn-cs"/>
            </a:rPr>
            <a:t>円で前年度に比べて</a:t>
          </a:r>
          <a:r>
            <a:rPr kumimoji="1" lang="en-US" altLang="ja-JP" sz="1100">
              <a:solidFill>
                <a:sysClr val="windowText" lastClr="000000"/>
              </a:solidFill>
              <a:effectLst/>
              <a:latin typeface="+mn-lt"/>
              <a:ea typeface="+mn-ea"/>
              <a:cs typeface="+mn-cs"/>
            </a:rPr>
            <a:t>19,471</a:t>
          </a:r>
          <a:r>
            <a:rPr kumimoji="1" lang="ja-JP" altLang="ja-JP" sz="1100">
              <a:solidFill>
                <a:sysClr val="windowText" lastClr="000000"/>
              </a:solidFill>
              <a:effectLst/>
              <a:latin typeface="+mn-lt"/>
              <a:ea typeface="+mn-ea"/>
              <a:cs typeface="+mn-cs"/>
            </a:rPr>
            <a:t>円</a:t>
          </a:r>
          <a:r>
            <a:rPr kumimoji="1" lang="ja-JP" altLang="en-US" sz="1100">
              <a:solidFill>
                <a:sysClr val="windowText" lastClr="000000"/>
              </a:solidFill>
              <a:effectLst/>
              <a:latin typeface="+mn-lt"/>
              <a:ea typeface="+mn-ea"/>
              <a:cs typeface="+mn-cs"/>
            </a:rPr>
            <a:t>減少</a:t>
          </a:r>
          <a:r>
            <a:rPr kumimoji="1" lang="ja-JP" altLang="ja-JP" sz="1100">
              <a:solidFill>
                <a:sysClr val="windowText" lastClr="000000"/>
              </a:solidFill>
              <a:effectLst/>
              <a:latin typeface="+mn-lt"/>
              <a:ea typeface="+mn-ea"/>
              <a:cs typeface="+mn-cs"/>
            </a:rPr>
            <a:t>と</a:t>
          </a:r>
          <a:r>
            <a:rPr kumimoji="1" lang="ja-JP" altLang="en-US" sz="1100">
              <a:solidFill>
                <a:sysClr val="windowText" lastClr="000000"/>
              </a:solidFill>
              <a:effectLst/>
              <a:latin typeface="+mn-lt"/>
              <a:ea typeface="+mn-ea"/>
              <a:cs typeface="+mn-cs"/>
            </a:rPr>
            <a:t>なり</a:t>
          </a:r>
          <a:r>
            <a:rPr kumimoji="1" lang="ja-JP" altLang="ja-JP" sz="1100">
              <a:solidFill>
                <a:sysClr val="windowText" lastClr="000000"/>
              </a:solidFill>
              <a:effectLst/>
              <a:latin typeface="+mn-lt"/>
              <a:ea typeface="+mn-ea"/>
              <a:cs typeface="+mn-cs"/>
            </a:rPr>
            <a:t>、類似団体平均を</a:t>
          </a:r>
          <a:r>
            <a:rPr kumimoji="1" lang="en-US" altLang="ja-JP" sz="1100">
              <a:solidFill>
                <a:sysClr val="windowText" lastClr="000000"/>
              </a:solidFill>
              <a:effectLst/>
              <a:latin typeface="+mn-lt"/>
              <a:ea typeface="+mn-ea"/>
              <a:cs typeface="+mn-cs"/>
            </a:rPr>
            <a:t>66,688</a:t>
          </a:r>
          <a:r>
            <a:rPr kumimoji="1" lang="ja-JP" altLang="ja-JP" sz="1100">
              <a:solidFill>
                <a:sysClr val="windowText" lastClr="000000"/>
              </a:solidFill>
              <a:effectLst/>
              <a:latin typeface="+mn-lt"/>
              <a:ea typeface="+mn-ea"/>
              <a:cs typeface="+mn-cs"/>
            </a:rPr>
            <a:t>円下回った。</a:t>
          </a:r>
          <a:endParaRPr kumimoji="1" lang="en-US" altLang="ja-JP" sz="1100">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　本市は、市有施設の多くが老朽化しており、物件費のうち修繕費や維持補修費が増加傾向にあることから公共施設等総合管理計画に基づくアクションプランを策定し、市有施設の統廃合、民営化への取組を推進している。</a:t>
          </a:r>
          <a:endParaRPr lang="ja-JP" altLang="ja-JP">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群馬県沼田市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43,532
42,503
443.46
25,207,617
23,892,869
959,704
14,372,040
25,780,748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78.9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23876</xdr:rowOff>
    </xdr:from>
    <xdr:to>
      <xdr:col>24</xdr:col>
      <xdr:colOff>63500</xdr:colOff>
      <xdr:row>39</xdr:row>
      <xdr:rowOff>30353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710426"/>
          <a:ext cx="8382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96156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68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17780</xdr:rowOff>
    </xdr:from>
    <xdr:to>
      <xdr:col>19</xdr:col>
      <xdr:colOff>177800</xdr:colOff>
      <xdr:row>39</xdr:row>
      <xdr:rowOff>30353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704330"/>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51388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1016</xdr:rowOff>
    </xdr:from>
    <xdr:to>
      <xdr:col>15</xdr:col>
      <xdr:colOff>50800</xdr:colOff>
      <xdr:row>39</xdr:row>
      <xdr:rowOff>17780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687566"/>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74630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1016</xdr:rowOff>
    </xdr:from>
    <xdr:to>
      <xdr:col>10</xdr:col>
      <xdr:colOff>114300</xdr:colOff>
      <xdr:row>39</xdr:row>
      <xdr:rowOff>25400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687566"/>
          <a:ext cx="8890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85298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5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110443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8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144526</xdr:rowOff>
    </xdr:from>
    <xdr:to>
      <xdr:col>24</xdr:col>
      <xdr:colOff>114300</xdr:colOff>
      <xdr:row>39</xdr:row>
      <xdr:rowOff>74676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65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59453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574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151003</xdr:rowOff>
    </xdr:from>
    <xdr:to>
      <xdr:col>20</xdr:col>
      <xdr:colOff>38100</xdr:colOff>
      <xdr:row>39</xdr:row>
      <xdr:rowOff>81153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66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72280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758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138430</xdr:rowOff>
    </xdr:from>
    <xdr:to>
      <xdr:col>15</xdr:col>
      <xdr:colOff>101600</xdr:colOff>
      <xdr:row>39</xdr:row>
      <xdr:rowOff>68580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65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59707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74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121666</xdr:rowOff>
    </xdr:from>
    <xdr:to>
      <xdr:col>10</xdr:col>
      <xdr:colOff>165100</xdr:colOff>
      <xdr:row>39</xdr:row>
      <xdr:rowOff>51816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63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42943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729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146050</xdr:rowOff>
    </xdr:from>
    <xdr:to>
      <xdr:col>6</xdr:col>
      <xdr:colOff>38100</xdr:colOff>
      <xdr:row>39</xdr:row>
      <xdr:rowOff>76200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66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39</xdr:row>
      <xdr:rowOff>67327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75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105489</xdr:rowOff>
    </xdr:from>
    <xdr:to>
      <xdr:col>24</xdr:col>
      <xdr:colOff>63500</xdr:colOff>
      <xdr:row>58</xdr:row>
      <xdr:rowOff>118101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10049589"/>
          <a:ext cx="838200" cy="1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82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118101</xdr:rowOff>
    </xdr:from>
    <xdr:to>
      <xdr:col>19</xdr:col>
      <xdr:colOff>177800</xdr:colOff>
      <xdr:row>58</xdr:row>
      <xdr:rowOff>133665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10062201"/>
          <a:ext cx="889000" cy="15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111741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128887</xdr:rowOff>
    </xdr:from>
    <xdr:to>
      <xdr:col>15</xdr:col>
      <xdr:colOff>50800</xdr:colOff>
      <xdr:row>58</xdr:row>
      <xdr:rowOff>133665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10072987"/>
          <a:ext cx="889000" cy="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116209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7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9935</xdr:rowOff>
    </xdr:from>
    <xdr:to>
      <xdr:col>10</xdr:col>
      <xdr:colOff>114300</xdr:colOff>
      <xdr:row>58</xdr:row>
      <xdr:rowOff>128887</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54035"/>
          <a:ext cx="889000" cy="118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112703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71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15619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61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54689</xdr:rowOff>
    </xdr:from>
    <xdr:to>
      <xdr:col>24</xdr:col>
      <xdr:colOff>114300</xdr:colOff>
      <xdr:row>58</xdr:row>
      <xdr:rowOff>156289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9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141066</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13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67301</xdr:rowOff>
    </xdr:from>
    <xdr:to>
      <xdr:col>20</xdr:col>
      <xdr:colOff>38100</xdr:colOff>
      <xdr:row>58</xdr:row>
      <xdr:rowOff>168901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10011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160028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104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82865</xdr:rowOff>
    </xdr:from>
    <xdr:to>
      <xdr:col>15</xdr:col>
      <xdr:colOff>101600</xdr:colOff>
      <xdr:row>59</xdr:row>
      <xdr:rowOff>13015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1002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4142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11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78087</xdr:rowOff>
    </xdr:from>
    <xdr:to>
      <xdr:col>10</xdr:col>
      <xdr:colOff>165100</xdr:colOff>
      <xdr:row>59</xdr:row>
      <xdr:rowOff>8237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10022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170814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114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130585</xdr:rowOff>
    </xdr:from>
    <xdr:to>
      <xdr:col>6</xdr:col>
      <xdr:colOff>38100</xdr:colOff>
      <xdr:row>58</xdr:row>
      <xdr:rowOff>60735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90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51862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995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119906</xdr:rowOff>
    </xdr:from>
    <xdr:to>
      <xdr:col>24</xdr:col>
      <xdr:colOff>63500</xdr:colOff>
      <xdr:row>77</xdr:row>
      <xdr:rowOff>158583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321556"/>
          <a:ext cx="838200" cy="38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162324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21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158583</xdr:rowOff>
    </xdr:from>
    <xdr:to>
      <xdr:col>19</xdr:col>
      <xdr:colOff>177800</xdr:colOff>
      <xdr:row>78</xdr:row>
      <xdr:rowOff>4908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360233"/>
          <a:ext cx="889000" cy="17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116671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7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145304</xdr:rowOff>
    </xdr:from>
    <xdr:to>
      <xdr:col>15</xdr:col>
      <xdr:colOff>50800</xdr:colOff>
      <xdr:row>78</xdr:row>
      <xdr:rowOff>4908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346954"/>
          <a:ext cx="889000" cy="3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157153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145304</xdr:rowOff>
    </xdr:from>
    <xdr:to>
      <xdr:col>10</xdr:col>
      <xdr:colOff>114300</xdr:colOff>
      <xdr:row>78</xdr:row>
      <xdr:rowOff>49687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46954"/>
          <a:ext cx="889000" cy="75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8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47889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7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69106</xdr:rowOff>
    </xdr:from>
    <xdr:to>
      <xdr:col>24</xdr:col>
      <xdr:colOff>114300</xdr:colOff>
      <xdr:row>77</xdr:row>
      <xdr:rowOff>170706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27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155483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85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107783</xdr:rowOff>
    </xdr:from>
    <xdr:to>
      <xdr:col>20</xdr:col>
      <xdr:colOff>38100</xdr:colOff>
      <xdr:row>78</xdr:row>
      <xdr:rowOff>37933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30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29060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40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125558</xdr:rowOff>
    </xdr:from>
    <xdr:to>
      <xdr:col>15</xdr:col>
      <xdr:colOff>101600</xdr:colOff>
      <xdr:row>78</xdr:row>
      <xdr:rowOff>55708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327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46835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419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94504</xdr:rowOff>
    </xdr:from>
    <xdr:to>
      <xdr:col>10</xdr:col>
      <xdr:colOff>165100</xdr:colOff>
      <xdr:row>78</xdr:row>
      <xdr:rowOff>24654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9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15781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88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170337</xdr:rowOff>
    </xdr:from>
    <xdr:to>
      <xdr:col>6</xdr:col>
      <xdr:colOff>38100</xdr:colOff>
      <xdr:row>78</xdr:row>
      <xdr:rowOff>100487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71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91614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64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85613</xdr:rowOff>
    </xdr:from>
    <xdr:to>
      <xdr:col>24</xdr:col>
      <xdr:colOff>63500</xdr:colOff>
      <xdr:row>99</xdr:row>
      <xdr:rowOff>86089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7059163"/>
          <a:ext cx="838200" cy="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48221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850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85613</xdr:rowOff>
    </xdr:from>
    <xdr:to>
      <xdr:col>19</xdr:col>
      <xdr:colOff>177800</xdr:colOff>
      <xdr:row>99</xdr:row>
      <xdr:rowOff>86072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7059163"/>
          <a:ext cx="889000" cy="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144015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77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86072</xdr:rowOff>
    </xdr:from>
    <xdr:to>
      <xdr:col>15</xdr:col>
      <xdr:colOff>50800</xdr:colOff>
      <xdr:row>99</xdr:row>
      <xdr:rowOff>86682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7059622"/>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144701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77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86682</xdr:rowOff>
    </xdr:from>
    <xdr:to>
      <xdr:col>10</xdr:col>
      <xdr:colOff>114300</xdr:colOff>
      <xdr:row>99</xdr:row>
      <xdr:rowOff>88415</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7060232"/>
          <a:ext cx="889000" cy="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145122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7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147589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77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35289</xdr:rowOff>
    </xdr:from>
    <xdr:to>
      <xdr:col>24</xdr:col>
      <xdr:colOff>114300</xdr:colOff>
      <xdr:row>99</xdr:row>
      <xdr:rowOff>136889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700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99</xdr:row>
      <xdr:rowOff>3771</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977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34813</xdr:rowOff>
    </xdr:from>
    <xdr:to>
      <xdr:col>20</xdr:col>
      <xdr:colOff>38100</xdr:colOff>
      <xdr:row>99</xdr:row>
      <xdr:rowOff>136413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700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127540</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710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35272</xdr:rowOff>
    </xdr:from>
    <xdr:to>
      <xdr:col>15</xdr:col>
      <xdr:colOff>101600</xdr:colOff>
      <xdr:row>99</xdr:row>
      <xdr:rowOff>136872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700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127999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710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35882</xdr:rowOff>
    </xdr:from>
    <xdr:to>
      <xdr:col>10</xdr:col>
      <xdr:colOff>165100</xdr:colOff>
      <xdr:row>99</xdr:row>
      <xdr:rowOff>137482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700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128609</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710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37615</xdr:rowOff>
    </xdr:from>
    <xdr:to>
      <xdr:col>6</xdr:col>
      <xdr:colOff>38100</xdr:colOff>
      <xdr:row>99</xdr:row>
      <xdr:rowOff>139215</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7011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130342</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7103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16583</xdr:rowOff>
    </xdr:from>
    <xdr:to>
      <xdr:col>55</xdr:col>
      <xdr:colOff>0</xdr:colOff>
      <xdr:row>38</xdr:row>
      <xdr:rowOff>41728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6531683"/>
          <a:ext cx="8382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127126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99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63935</xdr:rowOff>
    </xdr:from>
    <xdr:to>
      <xdr:col>50</xdr:col>
      <xdr:colOff>114300</xdr:colOff>
      <xdr:row>38</xdr:row>
      <xdr:rowOff>41728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5721785"/>
          <a:ext cx="889000" cy="835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78684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250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63935</xdr:rowOff>
    </xdr:from>
    <xdr:to>
      <xdr:col>45</xdr:col>
      <xdr:colOff>177800</xdr:colOff>
      <xdr:row>38</xdr:row>
      <xdr:rowOff>42055</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5721785"/>
          <a:ext cx="889000" cy="835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40548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5556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40096</xdr:rowOff>
    </xdr:from>
    <xdr:to>
      <xdr:col>41</xdr:col>
      <xdr:colOff>50800</xdr:colOff>
      <xdr:row>38</xdr:row>
      <xdr:rowOff>42055</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555196"/>
          <a:ext cx="889000"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79664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104810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137233</xdr:rowOff>
    </xdr:from>
    <xdr:to>
      <xdr:col>55</xdr:col>
      <xdr:colOff>50800</xdr:colOff>
      <xdr:row>38</xdr:row>
      <xdr:rowOff>67383</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480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115660</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4593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162378</xdr:rowOff>
    </xdr:from>
    <xdr:to>
      <xdr:col>50</xdr:col>
      <xdr:colOff>165100</xdr:colOff>
      <xdr:row>38</xdr:row>
      <xdr:rowOff>92528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50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83655</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50017" y="6598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13135</xdr:rowOff>
    </xdr:from>
    <xdr:to>
      <xdr:col>46</xdr:col>
      <xdr:colOff>38100</xdr:colOff>
      <xdr:row>33</xdr:row>
      <xdr:rowOff>114735</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567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131262</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15428" y="5446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162705</xdr:rowOff>
    </xdr:from>
    <xdr:to>
      <xdr:col>41</xdr:col>
      <xdr:colOff>101600</xdr:colOff>
      <xdr:row>38</xdr:row>
      <xdr:rowOff>92855</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50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83982</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17" y="6599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160746</xdr:rowOff>
    </xdr:from>
    <xdr:to>
      <xdr:col>36</xdr:col>
      <xdr:colOff>165100</xdr:colOff>
      <xdr:row>38</xdr:row>
      <xdr:rowOff>90896</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50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82023</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17" y="65971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21971</xdr:rowOff>
    </xdr:from>
    <xdr:to>
      <xdr:col>55</xdr:col>
      <xdr:colOff>0</xdr:colOff>
      <xdr:row>58</xdr:row>
      <xdr:rowOff>27521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9639300" y="9966071"/>
          <a:ext cx="838200" cy="5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458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27521</xdr:rowOff>
    </xdr:from>
    <xdr:to>
      <xdr:col>50</xdr:col>
      <xdr:colOff>114300</xdr:colOff>
      <xdr:row>58</xdr:row>
      <xdr:rowOff>36576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971621"/>
          <a:ext cx="889000" cy="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106545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36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36576</xdr:rowOff>
    </xdr:from>
    <xdr:to>
      <xdr:col>45</xdr:col>
      <xdr:colOff>177800</xdr:colOff>
      <xdr:row>58</xdr:row>
      <xdr:rowOff>55753</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980676"/>
          <a:ext cx="889000" cy="19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134231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39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42659</xdr:rowOff>
    </xdr:from>
    <xdr:to>
      <xdr:col>41</xdr:col>
      <xdr:colOff>50800</xdr:colOff>
      <xdr:row>58</xdr:row>
      <xdr:rowOff>55753</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a:off x="6972300" y="9986759"/>
          <a:ext cx="889000" cy="13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128478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38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139844</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39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142621</xdr:rowOff>
    </xdr:from>
    <xdr:to>
      <xdr:col>55</xdr:col>
      <xdr:colOff>50800</xdr:colOff>
      <xdr:row>58</xdr:row>
      <xdr:rowOff>72771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91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57548</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8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148171</xdr:rowOff>
    </xdr:from>
    <xdr:to>
      <xdr:col>50</xdr:col>
      <xdr:colOff>165100</xdr:colOff>
      <xdr:row>58</xdr:row>
      <xdr:rowOff>78321</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92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69448</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10013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157226</xdr:rowOff>
    </xdr:from>
    <xdr:to>
      <xdr:col>46</xdr:col>
      <xdr:colOff>38100</xdr:colOff>
      <xdr:row>58</xdr:row>
      <xdr:rowOff>87376</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92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78503</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1002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4953</xdr:rowOff>
    </xdr:from>
    <xdr:to>
      <xdr:col>41</xdr:col>
      <xdr:colOff>101600</xdr:colOff>
      <xdr:row>58</xdr:row>
      <xdr:rowOff>106553</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94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97680</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1004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163309</xdr:rowOff>
    </xdr:from>
    <xdr:to>
      <xdr:col>36</xdr:col>
      <xdr:colOff>165100</xdr:colOff>
      <xdr:row>58</xdr:row>
      <xdr:rowOff>93459</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935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84586</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1002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121929</xdr:rowOff>
    </xdr:from>
    <xdr:to>
      <xdr:col>55</xdr:col>
      <xdr:colOff>0</xdr:colOff>
      <xdr:row>78</xdr:row>
      <xdr:rowOff>4697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323579"/>
          <a:ext cx="838200" cy="5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119882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321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105017</xdr:rowOff>
    </xdr:from>
    <xdr:to>
      <xdr:col>50</xdr:col>
      <xdr:colOff>114300</xdr:colOff>
      <xdr:row>77</xdr:row>
      <xdr:rowOff>121929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306667"/>
          <a:ext cx="889000" cy="16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53771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42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58172</xdr:rowOff>
    </xdr:from>
    <xdr:to>
      <xdr:col>45</xdr:col>
      <xdr:colOff>177800</xdr:colOff>
      <xdr:row>77</xdr:row>
      <xdr:rowOff>105017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259822"/>
          <a:ext cx="889000" cy="4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44614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41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58172</xdr:rowOff>
    </xdr:from>
    <xdr:to>
      <xdr:col>41</xdr:col>
      <xdr:colOff>50800</xdr:colOff>
      <xdr:row>78</xdr:row>
      <xdr:rowOff>49037</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259822"/>
          <a:ext cx="889000" cy="162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40453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41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58693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125347</xdr:rowOff>
    </xdr:from>
    <xdr:to>
      <xdr:col>55</xdr:col>
      <xdr:colOff>50800</xdr:colOff>
      <xdr:row>78</xdr:row>
      <xdr:rowOff>55497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2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84724</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114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71129</xdr:rowOff>
    </xdr:from>
    <xdr:to>
      <xdr:col>50</xdr:col>
      <xdr:colOff>165100</xdr:colOff>
      <xdr:row>78</xdr:row>
      <xdr:rowOff>1279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27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17806</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04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54217</xdr:rowOff>
    </xdr:from>
    <xdr:to>
      <xdr:col>46</xdr:col>
      <xdr:colOff>38100</xdr:colOff>
      <xdr:row>77</xdr:row>
      <xdr:rowOff>155817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255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894</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031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7372</xdr:rowOff>
    </xdr:from>
    <xdr:to>
      <xdr:col>41</xdr:col>
      <xdr:colOff>101600</xdr:colOff>
      <xdr:row>77</xdr:row>
      <xdr:rowOff>108972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20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125499</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2984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169687</xdr:rowOff>
    </xdr:from>
    <xdr:to>
      <xdr:col>36</xdr:col>
      <xdr:colOff>165100</xdr:colOff>
      <xdr:row>78</xdr:row>
      <xdr:rowOff>99837</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7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90964</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464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94971</xdr:rowOff>
    </xdr:from>
    <xdr:to>
      <xdr:col>55</xdr:col>
      <xdr:colOff>0</xdr:colOff>
      <xdr:row>96</xdr:row>
      <xdr:rowOff>127020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554171"/>
          <a:ext cx="838200" cy="3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0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94971</xdr:rowOff>
    </xdr:from>
    <xdr:to>
      <xdr:col>50</xdr:col>
      <xdr:colOff>114300</xdr:colOff>
      <xdr:row>96</xdr:row>
      <xdr:rowOff>157173</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554171"/>
          <a:ext cx="889000" cy="62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140809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25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8559</xdr:rowOff>
    </xdr:from>
    <xdr:to>
      <xdr:col>45</xdr:col>
      <xdr:colOff>177800</xdr:colOff>
      <xdr:row>96</xdr:row>
      <xdr:rowOff>157173</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467759"/>
          <a:ext cx="889000" cy="14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144170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8559</xdr:rowOff>
    </xdr:from>
    <xdr:to>
      <xdr:col>41</xdr:col>
      <xdr:colOff>50800</xdr:colOff>
      <xdr:row>96</xdr:row>
      <xdr:rowOff>97637</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467759"/>
          <a:ext cx="889000" cy="89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106135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56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146194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60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76220</xdr:rowOff>
    </xdr:from>
    <xdr:to>
      <xdr:col>55</xdr:col>
      <xdr:colOff>50800</xdr:colOff>
      <xdr:row>97</xdr:row>
      <xdr:rowOff>6370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53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54647</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513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44171</xdr:rowOff>
    </xdr:from>
    <xdr:to>
      <xdr:col>50</xdr:col>
      <xdr:colOff>165100</xdr:colOff>
      <xdr:row>96</xdr:row>
      <xdr:rowOff>145771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50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136898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59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106373</xdr:rowOff>
    </xdr:from>
    <xdr:to>
      <xdr:col>46</xdr:col>
      <xdr:colOff>38100</xdr:colOff>
      <xdr:row>97</xdr:row>
      <xdr:rowOff>36523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56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27650</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65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129209</xdr:rowOff>
    </xdr:from>
    <xdr:to>
      <xdr:col>41</xdr:col>
      <xdr:colOff>101600</xdr:colOff>
      <xdr:row>96</xdr:row>
      <xdr:rowOff>59359</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416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75886</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19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46837</xdr:rowOff>
    </xdr:from>
    <xdr:to>
      <xdr:col>36</xdr:col>
      <xdr:colOff>165100</xdr:colOff>
      <xdr:row>96</xdr:row>
      <xdr:rowOff>148437</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50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164964</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28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44603</xdr:rowOff>
    </xdr:from>
    <xdr:to>
      <xdr:col>85</xdr:col>
      <xdr:colOff>127000</xdr:colOff>
      <xdr:row>38</xdr:row>
      <xdr:rowOff>49803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559703"/>
          <a:ext cx="838200" cy="5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178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49803</xdr:rowOff>
    </xdr:from>
    <xdr:to>
      <xdr:col>81</xdr:col>
      <xdr:colOff>50800</xdr:colOff>
      <xdr:row>38</xdr:row>
      <xdr:rowOff>58962</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564903"/>
          <a:ext cx="889000" cy="9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157949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15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54775</xdr:rowOff>
    </xdr:from>
    <xdr:to>
      <xdr:col>76</xdr:col>
      <xdr:colOff>114300</xdr:colOff>
      <xdr:row>38</xdr:row>
      <xdr:rowOff>58962</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569875"/>
          <a:ext cx="889000" cy="4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6845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17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41816</xdr:rowOff>
    </xdr:from>
    <xdr:to>
      <xdr:col>71</xdr:col>
      <xdr:colOff>177800</xdr:colOff>
      <xdr:row>38</xdr:row>
      <xdr:rowOff>54775</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556916"/>
          <a:ext cx="889000" cy="1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165565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16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157892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15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165253</xdr:rowOff>
    </xdr:from>
    <xdr:to>
      <xdr:col>85</xdr:col>
      <xdr:colOff>177800</xdr:colOff>
      <xdr:row>38</xdr:row>
      <xdr:rowOff>95403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50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80179</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170453</xdr:rowOff>
    </xdr:from>
    <xdr:to>
      <xdr:col>81</xdr:col>
      <xdr:colOff>101600</xdr:colOff>
      <xdr:row>38</xdr:row>
      <xdr:rowOff>100603</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514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91730</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606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8162</xdr:rowOff>
    </xdr:from>
    <xdr:to>
      <xdr:col>76</xdr:col>
      <xdr:colOff>165100</xdr:colOff>
      <xdr:row>38</xdr:row>
      <xdr:rowOff>109762</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523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100889</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61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3975</xdr:rowOff>
    </xdr:from>
    <xdr:to>
      <xdr:col>72</xdr:col>
      <xdr:colOff>38100</xdr:colOff>
      <xdr:row>38</xdr:row>
      <xdr:rowOff>105575</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51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96702</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61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162466</xdr:rowOff>
    </xdr:from>
    <xdr:to>
      <xdr:col>67</xdr:col>
      <xdr:colOff>101600</xdr:colOff>
      <xdr:row>38</xdr:row>
      <xdr:rowOff>92616</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506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83743</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598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108451</xdr:rowOff>
    </xdr:from>
    <xdr:to>
      <xdr:col>85</xdr:col>
      <xdr:colOff>127000</xdr:colOff>
      <xdr:row>56</xdr:row>
      <xdr:rowOff>140378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5481300" y="9709651"/>
          <a:ext cx="838200" cy="3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122018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380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108451</xdr:rowOff>
    </xdr:from>
    <xdr:to>
      <xdr:col>81</xdr:col>
      <xdr:colOff>50800</xdr:colOff>
      <xdr:row>57</xdr:row>
      <xdr:rowOff>7546</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9709651"/>
          <a:ext cx="889000" cy="70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105201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36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104198</xdr:rowOff>
    </xdr:from>
    <xdr:to>
      <xdr:col>76</xdr:col>
      <xdr:colOff>114300</xdr:colOff>
      <xdr:row>57</xdr:row>
      <xdr:rowOff>7546</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3703300" y="9705398"/>
          <a:ext cx="889000" cy="7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136367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39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43909</xdr:rowOff>
    </xdr:from>
    <xdr:to>
      <xdr:col>71</xdr:col>
      <xdr:colOff>177800</xdr:colOff>
      <xdr:row>56</xdr:row>
      <xdr:rowOff>104198</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2814300" y="9473659"/>
          <a:ext cx="889000" cy="231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124952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38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61102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66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89578</xdr:rowOff>
    </xdr:from>
    <xdr:to>
      <xdr:col>85</xdr:col>
      <xdr:colOff>177800</xdr:colOff>
      <xdr:row>57</xdr:row>
      <xdr:rowOff>19728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690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68005</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669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57651</xdr:rowOff>
    </xdr:from>
    <xdr:to>
      <xdr:col>81</xdr:col>
      <xdr:colOff>101600</xdr:colOff>
      <xdr:row>56</xdr:row>
      <xdr:rowOff>159251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658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150378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751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128196</xdr:rowOff>
    </xdr:from>
    <xdr:to>
      <xdr:col>76</xdr:col>
      <xdr:colOff>165100</xdr:colOff>
      <xdr:row>57</xdr:row>
      <xdr:rowOff>58346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729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49473</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822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53398</xdr:rowOff>
    </xdr:from>
    <xdr:to>
      <xdr:col>72</xdr:col>
      <xdr:colOff>38100</xdr:colOff>
      <xdr:row>56</xdr:row>
      <xdr:rowOff>154998</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65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146125</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74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164559</xdr:rowOff>
    </xdr:from>
    <xdr:to>
      <xdr:col>67</xdr:col>
      <xdr:colOff>101600</xdr:colOff>
      <xdr:row>55</xdr:row>
      <xdr:rowOff>94709</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42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111236</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198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98568</xdr:rowOff>
    </xdr:from>
    <xdr:to>
      <xdr:col>85</xdr:col>
      <xdr:colOff>127000</xdr:colOff>
      <xdr:row>79</xdr:row>
      <xdr:rowOff>98735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643118"/>
          <a:ext cx="838200" cy="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49261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422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88447</xdr:rowOff>
    </xdr:from>
    <xdr:to>
      <xdr:col>81</xdr:col>
      <xdr:colOff>50800</xdr:colOff>
      <xdr:row>79</xdr:row>
      <xdr:rowOff>98735</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632997"/>
          <a:ext cx="889000" cy="1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140778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3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88447</xdr:rowOff>
    </xdr:from>
    <xdr:to>
      <xdr:col>76</xdr:col>
      <xdr:colOff>114300</xdr:colOff>
      <xdr:row>79</xdr:row>
      <xdr:rowOff>95979</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632997"/>
          <a:ext cx="889000" cy="7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137313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33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95979</xdr:rowOff>
    </xdr:from>
    <xdr:to>
      <xdr:col>71</xdr:col>
      <xdr:colOff>177800</xdr:colOff>
      <xdr:row>79</xdr:row>
      <xdr:rowOff>98741</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640529"/>
          <a:ext cx="889000" cy="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133340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33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136129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33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47768</xdr:rowOff>
    </xdr:from>
    <xdr:to>
      <xdr:col>85</xdr:col>
      <xdr:colOff>177800</xdr:colOff>
      <xdr:row>79</xdr:row>
      <xdr:rowOff>149368</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92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4811</xdr:rowOff>
    </xdr:from>
    <xdr:ext cx="313932"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5493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47935</xdr:rowOff>
    </xdr:from>
    <xdr:to>
      <xdr:col>81</xdr:col>
      <xdr:colOff>101600</xdr:colOff>
      <xdr:row>79</xdr:row>
      <xdr:rowOff>149535</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9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140662</xdr:rowOff>
    </xdr:from>
    <xdr:ext cx="313932"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24333" y="13685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37647</xdr:rowOff>
    </xdr:from>
    <xdr:to>
      <xdr:col>76</xdr:col>
      <xdr:colOff>165100</xdr:colOff>
      <xdr:row>79</xdr:row>
      <xdr:rowOff>139247</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82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130374</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57428" y="13674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45179</xdr:rowOff>
    </xdr:from>
    <xdr:to>
      <xdr:col>72</xdr:col>
      <xdr:colOff>38100</xdr:colOff>
      <xdr:row>79</xdr:row>
      <xdr:rowOff>146779</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8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137906</xdr:rowOff>
    </xdr:from>
    <xdr:ext cx="378565"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14017" y="136824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47941</xdr:rowOff>
    </xdr:from>
    <xdr:to>
      <xdr:col>67</xdr:col>
      <xdr:colOff>101600</xdr:colOff>
      <xdr:row>79</xdr:row>
      <xdr:rowOff>149541</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92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140668</xdr:rowOff>
    </xdr:from>
    <xdr:ext cx="313932"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57333" y="136852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38684</xdr:rowOff>
    </xdr:from>
    <xdr:to>
      <xdr:col>85</xdr:col>
      <xdr:colOff>127000</xdr:colOff>
      <xdr:row>98</xdr:row>
      <xdr:rowOff>43145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840784"/>
          <a:ext cx="838200" cy="4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107077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566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39365</xdr:rowOff>
    </xdr:from>
    <xdr:to>
      <xdr:col>81</xdr:col>
      <xdr:colOff>50800</xdr:colOff>
      <xdr:row>98</xdr:row>
      <xdr:rowOff>43145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841465"/>
          <a:ext cx="889000" cy="3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30255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48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39365</xdr:rowOff>
    </xdr:from>
    <xdr:to>
      <xdr:col>76</xdr:col>
      <xdr:colOff>114300</xdr:colOff>
      <xdr:row>98</xdr:row>
      <xdr:rowOff>41748</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841465"/>
          <a:ext cx="889000" cy="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29732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488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40179</xdr:rowOff>
    </xdr:from>
    <xdr:to>
      <xdr:col>71</xdr:col>
      <xdr:colOff>177800</xdr:colOff>
      <xdr:row>98</xdr:row>
      <xdr:rowOff>41748</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842279"/>
          <a:ext cx="889000" cy="1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35501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49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45823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50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159334</xdr:rowOff>
    </xdr:from>
    <xdr:to>
      <xdr:col>85</xdr:col>
      <xdr:colOff>177800</xdr:colOff>
      <xdr:row>98</xdr:row>
      <xdr:rowOff>89484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8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74261</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70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163795</xdr:rowOff>
    </xdr:from>
    <xdr:to>
      <xdr:col>81</xdr:col>
      <xdr:colOff>101600</xdr:colOff>
      <xdr:row>98</xdr:row>
      <xdr:rowOff>93945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9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85072</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887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160015</xdr:rowOff>
    </xdr:from>
    <xdr:to>
      <xdr:col>76</xdr:col>
      <xdr:colOff>165100</xdr:colOff>
      <xdr:row>98</xdr:row>
      <xdr:rowOff>90165</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790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81292</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883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162398</xdr:rowOff>
    </xdr:from>
    <xdr:to>
      <xdr:col>72</xdr:col>
      <xdr:colOff>38100</xdr:colOff>
      <xdr:row>98</xdr:row>
      <xdr:rowOff>92548</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9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83675</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885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160829</xdr:rowOff>
    </xdr:from>
    <xdr:to>
      <xdr:col>67</xdr:col>
      <xdr:colOff>101600</xdr:colOff>
      <xdr:row>98</xdr:row>
      <xdr:rowOff>90979</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9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82106</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884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群馬県平均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総務費は、住民一人当たり</a:t>
          </a:r>
          <a:r>
            <a:rPr kumimoji="1" lang="en-US" altLang="ja-JP" sz="1100">
              <a:solidFill>
                <a:sysClr val="windowText" lastClr="000000"/>
              </a:solidFill>
              <a:effectLst/>
              <a:latin typeface="+mn-lt"/>
              <a:ea typeface="+mn-ea"/>
              <a:cs typeface="+mn-cs"/>
            </a:rPr>
            <a:t>86,938</a:t>
          </a:r>
          <a:r>
            <a:rPr kumimoji="1" lang="ja-JP" altLang="ja-JP" sz="1100">
              <a:solidFill>
                <a:sysClr val="windowText" lastClr="000000"/>
              </a:solidFill>
              <a:effectLst/>
              <a:latin typeface="+mn-lt"/>
              <a:ea typeface="+mn-ea"/>
              <a:cs typeface="+mn-cs"/>
            </a:rPr>
            <a:t>円で前年度に比べ</a:t>
          </a:r>
          <a:r>
            <a:rPr kumimoji="1" lang="en-US" altLang="ja-JP" sz="1100">
              <a:solidFill>
                <a:sysClr val="windowText" lastClr="000000"/>
              </a:solidFill>
              <a:effectLst/>
              <a:latin typeface="+mn-lt"/>
              <a:ea typeface="+mn-ea"/>
              <a:cs typeface="+mn-cs"/>
            </a:rPr>
            <a:t>9,931</a:t>
          </a:r>
          <a:r>
            <a:rPr kumimoji="1" lang="ja-JP" altLang="ja-JP" sz="1100">
              <a:solidFill>
                <a:sysClr val="windowText" lastClr="000000"/>
              </a:solidFill>
              <a:effectLst/>
              <a:latin typeface="+mn-lt"/>
              <a:ea typeface="+mn-ea"/>
              <a:cs typeface="+mn-cs"/>
            </a:rPr>
            <a:t>円の増額、類似団体平均</a:t>
          </a:r>
          <a:r>
            <a:rPr kumimoji="1" lang="ja-JP" altLang="en-US" sz="1100">
              <a:solidFill>
                <a:sysClr val="windowText" lastClr="000000"/>
              </a:solidFill>
              <a:effectLst/>
              <a:latin typeface="+mn-lt"/>
              <a:ea typeface="+mn-ea"/>
              <a:cs typeface="+mn-cs"/>
            </a:rPr>
            <a:t>を</a:t>
          </a:r>
          <a:r>
            <a:rPr kumimoji="1" lang="en-US" altLang="ja-JP" sz="1100">
              <a:solidFill>
                <a:sysClr val="windowText" lastClr="000000"/>
              </a:solidFill>
              <a:effectLst/>
              <a:latin typeface="+mn-lt"/>
              <a:ea typeface="+mn-ea"/>
              <a:cs typeface="+mn-cs"/>
            </a:rPr>
            <a:t>53,303</a:t>
          </a:r>
          <a:r>
            <a:rPr kumimoji="1" lang="ja-JP" altLang="ja-JP" sz="1100">
              <a:solidFill>
                <a:sysClr val="windowText" lastClr="000000"/>
              </a:solidFill>
              <a:effectLst/>
              <a:latin typeface="+mn-lt"/>
              <a:ea typeface="+mn-ea"/>
              <a:cs typeface="+mn-cs"/>
            </a:rPr>
            <a:t>円下回ることとなった。増額の主な要因は、利根支所建築工事</a:t>
          </a:r>
          <a:r>
            <a:rPr kumimoji="1" lang="ja-JP" altLang="en-US" sz="1100">
              <a:solidFill>
                <a:sysClr val="windowText" lastClr="000000"/>
              </a:solidFill>
              <a:effectLst/>
              <a:latin typeface="+mn-lt"/>
              <a:ea typeface="+mn-ea"/>
              <a:cs typeface="+mn-cs"/>
            </a:rPr>
            <a:t>、市町村乗合バス運行費補助金の増など</a:t>
          </a:r>
          <a:r>
            <a:rPr kumimoji="1" lang="ja-JP" altLang="ja-JP" sz="1100">
              <a:solidFill>
                <a:sysClr val="windowText" lastClr="000000"/>
              </a:solidFill>
              <a:effectLst/>
              <a:latin typeface="+mn-lt"/>
              <a:ea typeface="+mn-ea"/>
              <a:cs typeface="+mn-cs"/>
            </a:rPr>
            <a:t>によるものである。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民生費</a:t>
          </a:r>
          <a:r>
            <a:rPr kumimoji="1" lang="ja-JP" altLang="ja-JP" sz="1100">
              <a:solidFill>
                <a:sysClr val="windowText" lastClr="000000"/>
              </a:solidFill>
              <a:effectLst/>
              <a:latin typeface="+mn-lt"/>
              <a:ea typeface="+mn-ea"/>
              <a:cs typeface="+mn-cs"/>
            </a:rPr>
            <a:t>は、住民一人当たり</a:t>
          </a:r>
          <a:r>
            <a:rPr kumimoji="1" lang="en-US" altLang="ja-JP" sz="1100">
              <a:solidFill>
                <a:sysClr val="windowText" lastClr="000000"/>
              </a:solidFill>
              <a:effectLst/>
              <a:latin typeface="+mn-lt"/>
              <a:ea typeface="+mn-ea"/>
              <a:cs typeface="+mn-cs"/>
            </a:rPr>
            <a:t>198,561</a:t>
          </a:r>
          <a:r>
            <a:rPr kumimoji="1" lang="ja-JP" altLang="ja-JP" sz="1100">
              <a:solidFill>
                <a:sysClr val="windowText" lastClr="000000"/>
              </a:solidFill>
              <a:effectLst/>
              <a:latin typeface="+mn-lt"/>
              <a:ea typeface="+mn-ea"/>
              <a:cs typeface="+mn-cs"/>
            </a:rPr>
            <a:t>円で前年度に比べ</a:t>
          </a:r>
          <a:r>
            <a:rPr kumimoji="1" lang="en-US" altLang="ja-JP" sz="1100">
              <a:solidFill>
                <a:sysClr val="windowText" lastClr="000000"/>
              </a:solidFill>
              <a:effectLst/>
              <a:latin typeface="+mn-lt"/>
              <a:ea typeface="+mn-ea"/>
              <a:cs typeface="+mn-cs"/>
            </a:rPr>
            <a:t>11,843</a:t>
          </a:r>
          <a:r>
            <a:rPr kumimoji="1" lang="ja-JP" altLang="ja-JP" sz="1100">
              <a:solidFill>
                <a:sysClr val="windowText" lastClr="000000"/>
              </a:solidFill>
              <a:effectLst/>
              <a:latin typeface="+mn-lt"/>
              <a:ea typeface="+mn-ea"/>
              <a:cs typeface="+mn-cs"/>
            </a:rPr>
            <a:t>円の</a:t>
          </a:r>
          <a:r>
            <a:rPr kumimoji="1" lang="ja-JP" altLang="en-US" sz="1100">
              <a:solidFill>
                <a:sysClr val="windowText" lastClr="000000"/>
              </a:solidFill>
              <a:effectLst/>
              <a:latin typeface="+mn-lt"/>
              <a:ea typeface="+mn-ea"/>
              <a:cs typeface="+mn-cs"/>
            </a:rPr>
            <a:t>増額</a:t>
          </a:r>
          <a:r>
            <a:rPr kumimoji="1" lang="ja-JP" altLang="ja-JP" sz="1100">
              <a:solidFill>
                <a:sysClr val="windowText" lastClr="000000"/>
              </a:solidFill>
              <a:effectLst/>
              <a:latin typeface="+mn-lt"/>
              <a:ea typeface="+mn-ea"/>
              <a:cs typeface="+mn-cs"/>
            </a:rPr>
            <a:t>、類似団体平均を</a:t>
          </a:r>
          <a:r>
            <a:rPr kumimoji="1" lang="en-US" altLang="ja-JP" sz="1100">
              <a:solidFill>
                <a:sysClr val="windowText" lastClr="000000"/>
              </a:solidFill>
              <a:effectLst/>
              <a:latin typeface="+mn-lt"/>
              <a:ea typeface="+mn-ea"/>
              <a:cs typeface="+mn-cs"/>
            </a:rPr>
            <a:t>30,961</a:t>
          </a:r>
          <a:r>
            <a:rPr kumimoji="1" lang="ja-JP" altLang="ja-JP" sz="1100">
              <a:solidFill>
                <a:sysClr val="windowText" lastClr="000000"/>
              </a:solidFill>
              <a:effectLst/>
              <a:latin typeface="+mn-lt"/>
              <a:ea typeface="+mn-ea"/>
              <a:cs typeface="+mn-cs"/>
            </a:rPr>
            <a:t>円下回ることとなった。</a:t>
          </a:r>
          <a:r>
            <a:rPr kumimoji="1" lang="ja-JP" altLang="en-US" sz="1100">
              <a:solidFill>
                <a:sysClr val="windowText" lastClr="000000"/>
              </a:solidFill>
              <a:effectLst/>
              <a:latin typeface="+mn-lt"/>
              <a:ea typeface="+mn-ea"/>
              <a:cs typeface="+mn-cs"/>
            </a:rPr>
            <a:t>増額の主な要因は、物価高騰対応重点支援事業、国民健康保険特別会計繰出金の増などによるものである。</a:t>
          </a:r>
          <a:endParaRPr kumimoji="1" lang="en-US" altLang="ja-JP" sz="1100">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農林水産費</a:t>
          </a:r>
          <a:r>
            <a:rPr kumimoji="1" lang="ja-JP" altLang="ja-JP" sz="1100">
              <a:solidFill>
                <a:sysClr val="windowText" lastClr="000000"/>
              </a:solidFill>
              <a:effectLst/>
              <a:latin typeface="+mn-lt"/>
              <a:ea typeface="+mn-ea"/>
              <a:cs typeface="+mn-cs"/>
            </a:rPr>
            <a:t>は、住民一人当たり</a:t>
          </a:r>
          <a:r>
            <a:rPr kumimoji="1" lang="en-US" altLang="ja-JP" sz="1100">
              <a:solidFill>
                <a:sysClr val="windowText" lastClr="000000"/>
              </a:solidFill>
              <a:effectLst/>
              <a:latin typeface="+mn-lt"/>
              <a:ea typeface="+mn-ea"/>
              <a:cs typeface="+mn-cs"/>
            </a:rPr>
            <a:t>15,270</a:t>
          </a:r>
          <a:r>
            <a:rPr kumimoji="1" lang="ja-JP" altLang="ja-JP" sz="1100">
              <a:solidFill>
                <a:sysClr val="windowText" lastClr="000000"/>
              </a:solidFill>
              <a:effectLst/>
              <a:latin typeface="+mn-lt"/>
              <a:ea typeface="+mn-ea"/>
              <a:cs typeface="+mn-cs"/>
            </a:rPr>
            <a:t>円で前年度に比べ</a:t>
          </a:r>
          <a:r>
            <a:rPr kumimoji="1" lang="en-US" altLang="ja-JP" sz="1100">
              <a:solidFill>
                <a:sysClr val="windowText" lastClr="000000"/>
              </a:solidFill>
              <a:effectLst/>
              <a:latin typeface="+mn-lt"/>
              <a:ea typeface="+mn-ea"/>
              <a:cs typeface="+mn-cs"/>
            </a:rPr>
            <a:t>437</a:t>
          </a:r>
          <a:r>
            <a:rPr kumimoji="1" lang="ja-JP" altLang="ja-JP" sz="1100">
              <a:solidFill>
                <a:sysClr val="windowText" lastClr="000000"/>
              </a:solidFill>
              <a:effectLst/>
              <a:latin typeface="+mn-lt"/>
              <a:ea typeface="+mn-ea"/>
              <a:cs typeface="+mn-cs"/>
            </a:rPr>
            <a:t>円の</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額、類似団体平均</a:t>
          </a:r>
          <a:r>
            <a:rPr kumimoji="1" lang="ja-JP" altLang="en-US" sz="1100">
              <a:solidFill>
                <a:sysClr val="windowText" lastClr="000000"/>
              </a:solidFill>
              <a:effectLst/>
              <a:latin typeface="+mn-lt"/>
              <a:ea typeface="+mn-ea"/>
              <a:cs typeface="+mn-cs"/>
            </a:rPr>
            <a:t>を</a:t>
          </a:r>
          <a:r>
            <a:rPr kumimoji="1" lang="en-US" altLang="ja-JP" sz="1100">
              <a:solidFill>
                <a:sysClr val="windowText" lastClr="000000"/>
              </a:solidFill>
              <a:effectLst/>
              <a:latin typeface="+mn-lt"/>
              <a:ea typeface="+mn-ea"/>
              <a:cs typeface="+mn-cs"/>
            </a:rPr>
            <a:t>24,280</a:t>
          </a:r>
          <a:r>
            <a:rPr kumimoji="1" lang="ja-JP" altLang="ja-JP" sz="1100">
              <a:solidFill>
                <a:sysClr val="windowText" lastClr="000000"/>
              </a:solidFill>
              <a:effectLst/>
              <a:latin typeface="+mn-lt"/>
              <a:ea typeface="+mn-ea"/>
              <a:cs typeface="+mn-cs"/>
            </a:rPr>
            <a:t>円下回ることとなった。</a:t>
          </a:r>
          <a:r>
            <a:rPr kumimoji="1" lang="ja-JP" altLang="en-US" sz="1100">
              <a:solidFill>
                <a:sysClr val="windowText" lastClr="000000"/>
              </a:solidFill>
              <a:effectLst/>
              <a:latin typeface="+mn-lt"/>
              <a:ea typeface="+mn-ea"/>
              <a:cs typeface="+mn-cs"/>
            </a:rPr>
            <a:t>増額の主な要因は、ぐんま緑の県民基金市町村提案型事業委託料、小規模農村整備事業更新整備工事などによるものである。</a:t>
          </a:r>
          <a:endParaRPr lang="ja-JP" altLang="ja-JP" sz="1400">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群馬県沼田市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財政調整基金残高は、前年度と比較して標準財政規模比</a:t>
          </a:r>
          <a:r>
            <a:rPr lang="en-US" altLang="ja-JP" sz="1100">
              <a:solidFill>
                <a:sysClr val="windowText" lastClr="000000"/>
              </a:solidFill>
              <a:effectLst/>
              <a:latin typeface="+mn-lt"/>
              <a:ea typeface="+mn-ea"/>
              <a:cs typeface="+mn-cs"/>
            </a:rPr>
            <a:t>4.29</a:t>
          </a:r>
          <a:r>
            <a:rPr lang="ja-JP" altLang="ja-JP" sz="1100">
              <a:solidFill>
                <a:sysClr val="windowText" lastClr="000000"/>
              </a:solidFill>
              <a:effectLst/>
              <a:latin typeface="+mn-lt"/>
              <a:ea typeface="+mn-ea"/>
              <a:cs typeface="+mn-cs"/>
            </a:rPr>
            <a:t>ポイントの減</a:t>
          </a:r>
          <a:r>
            <a:rPr lang="ja-JP" altLang="en-US" sz="1100">
              <a:solidFill>
                <a:sysClr val="windowText" lastClr="000000"/>
              </a:solidFill>
              <a:effectLst/>
              <a:latin typeface="+mn-lt"/>
              <a:ea typeface="+mn-ea"/>
              <a:cs typeface="+mn-cs"/>
            </a:rPr>
            <a:t>であり</a:t>
          </a:r>
          <a:r>
            <a:rPr lang="ja-JP" altLang="ja-JP" sz="1100">
              <a:solidFill>
                <a:sysClr val="windowText" lastClr="000000"/>
              </a:solidFill>
              <a:effectLst/>
              <a:latin typeface="+mn-lt"/>
              <a:ea typeface="+mn-ea"/>
              <a:cs typeface="+mn-cs"/>
            </a:rPr>
            <a:t>、金額で見ても減少となっている。また、実質収支額は</a:t>
          </a:r>
          <a:r>
            <a:rPr lang="en-US" altLang="ja-JP" sz="1100">
              <a:solidFill>
                <a:sysClr val="windowText" lastClr="000000"/>
              </a:solidFill>
              <a:effectLst/>
              <a:latin typeface="+mn-lt"/>
              <a:ea typeface="+mn-ea"/>
              <a:cs typeface="+mn-cs"/>
            </a:rPr>
            <a:t>1.72</a:t>
          </a:r>
          <a:r>
            <a:rPr lang="ja-JP" altLang="ja-JP" sz="1100">
              <a:solidFill>
                <a:sysClr val="windowText" lastClr="000000"/>
              </a:solidFill>
              <a:effectLst/>
              <a:latin typeface="+mn-lt"/>
              <a:ea typeface="+mn-ea"/>
              <a:cs typeface="+mn-cs"/>
            </a:rPr>
            <a:t>ポイントの</a:t>
          </a:r>
          <a:r>
            <a:rPr lang="ja-JP" altLang="en-US" sz="1100">
              <a:solidFill>
                <a:sysClr val="windowText" lastClr="000000"/>
              </a:solidFill>
              <a:effectLst/>
              <a:latin typeface="+mn-lt"/>
              <a:ea typeface="+mn-ea"/>
              <a:cs typeface="+mn-cs"/>
            </a:rPr>
            <a:t>増、</a:t>
          </a:r>
          <a:r>
            <a:rPr lang="ja-JP" altLang="ja-JP" sz="1100">
              <a:solidFill>
                <a:sysClr val="windowText" lastClr="000000"/>
              </a:solidFill>
              <a:effectLst/>
              <a:latin typeface="+mn-lt"/>
              <a:ea typeface="+mn-ea"/>
              <a:cs typeface="+mn-cs"/>
            </a:rPr>
            <a:t>実質単年度収支は</a:t>
          </a:r>
          <a:r>
            <a:rPr lang="en-US" altLang="ja-JP" sz="1100">
              <a:solidFill>
                <a:sysClr val="windowText" lastClr="000000"/>
              </a:solidFill>
              <a:effectLst/>
              <a:latin typeface="+mn-lt"/>
              <a:ea typeface="+mn-ea"/>
              <a:cs typeface="+mn-cs"/>
            </a:rPr>
            <a:t>3.14</a:t>
          </a:r>
          <a:r>
            <a:rPr lang="ja-JP" altLang="ja-JP" sz="1100">
              <a:solidFill>
                <a:sysClr val="windowText" lastClr="000000"/>
              </a:solidFill>
              <a:effectLst/>
              <a:latin typeface="+mn-lt"/>
              <a:ea typeface="+mn-ea"/>
              <a:cs typeface="+mn-cs"/>
            </a:rPr>
            <a:t>ポイント</a:t>
          </a:r>
          <a:r>
            <a:rPr lang="ja-JP" altLang="en-US" sz="1100">
              <a:solidFill>
                <a:sysClr val="windowText" lastClr="000000"/>
              </a:solidFill>
              <a:effectLst/>
              <a:latin typeface="+mn-lt"/>
              <a:ea typeface="+mn-ea"/>
              <a:cs typeface="+mn-cs"/>
            </a:rPr>
            <a:t>の増</a:t>
          </a:r>
          <a:r>
            <a:rPr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　</a:t>
          </a:r>
          <a:r>
            <a:rPr lang="ja-JP" altLang="ja-JP" sz="1100" u="none">
              <a:solidFill>
                <a:sysClr val="windowText" lastClr="000000"/>
              </a:solidFill>
              <a:effectLst/>
              <a:latin typeface="+mn-lt"/>
              <a:ea typeface="+mn-ea"/>
              <a:cs typeface="+mn-cs"/>
            </a:rPr>
            <a:t>横塚工場適地発掘調査</a:t>
          </a:r>
          <a:r>
            <a:rPr lang="ja-JP" altLang="en-US" sz="1100" u="none">
              <a:solidFill>
                <a:sysClr val="windowText" lastClr="000000"/>
              </a:solidFill>
              <a:effectLst/>
              <a:latin typeface="+mn-lt"/>
              <a:ea typeface="+mn-ea"/>
              <a:cs typeface="+mn-cs"/>
            </a:rPr>
            <a:t>、</a:t>
          </a:r>
          <a:r>
            <a:rPr lang="ja-JP" altLang="ja-JP" sz="1100" u="none">
              <a:solidFill>
                <a:sysClr val="windowText" lastClr="000000"/>
              </a:solidFill>
              <a:effectLst/>
              <a:latin typeface="+mn-lt"/>
              <a:ea typeface="+mn-ea"/>
              <a:cs typeface="+mn-cs"/>
            </a:rPr>
            <a:t>給食費無償化</a:t>
          </a:r>
          <a:r>
            <a:rPr lang="ja-JP" altLang="en-US" sz="1100" u="none">
              <a:solidFill>
                <a:sysClr val="windowText" lastClr="000000"/>
              </a:solidFill>
              <a:effectLst/>
              <a:latin typeface="+mn-lt"/>
              <a:ea typeface="+mn-ea"/>
              <a:cs typeface="+mn-cs"/>
            </a:rPr>
            <a:t>や義務的経費の増加により</a:t>
          </a:r>
          <a:r>
            <a:rPr lang="ja-JP" altLang="ja-JP" sz="1100" u="none">
              <a:solidFill>
                <a:sysClr val="windowText" lastClr="000000"/>
              </a:solidFill>
              <a:effectLst/>
              <a:latin typeface="+mn-lt"/>
              <a:ea typeface="+mn-ea"/>
              <a:cs typeface="+mn-cs"/>
            </a:rPr>
            <a:t>、取崩額が増となったことが要因として挙げられる。</a:t>
          </a:r>
          <a:endParaRPr lang="ja-JP" altLang="ja-JP" sz="1400" u="none">
            <a:solidFill>
              <a:sysClr val="windowText" lastClr="000000"/>
            </a:solidFill>
            <a:effectLst/>
          </a:endParaRPr>
        </a:p>
        <a:p>
          <a:r>
            <a:rPr lang="ja-JP" altLang="ja-JP" sz="1100">
              <a:solidFill>
                <a:srgbClr val="FF0000"/>
              </a:solidFill>
              <a:effectLst/>
              <a:latin typeface="+mn-lt"/>
              <a:ea typeface="+mn-ea"/>
              <a:cs typeface="+mn-cs"/>
            </a:rPr>
            <a:t>　</a:t>
          </a:r>
          <a:endParaRPr kumimoji="1" lang="ja-JP" altLang="en-US" sz="1400">
            <a:solidFill>
              <a:srgbClr val="FF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群馬県沼田市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一般会計において、歳入にあっては、厳正な税収の確保と各種補助金・交付金の有効活用に努めるとともに、歳出にあっては、計画的な財政運営に努め</a:t>
          </a:r>
          <a:r>
            <a:rPr kumimoji="1" lang="ja-JP" altLang="en-US" sz="1100">
              <a:solidFill>
                <a:sysClr val="windowText" lastClr="000000"/>
              </a:solidFill>
              <a:effectLst/>
              <a:latin typeface="+mn-lt"/>
              <a:ea typeface="+mn-ea"/>
              <a:cs typeface="+mn-cs"/>
            </a:rPr>
            <a:t>たことにより</a:t>
          </a:r>
          <a:r>
            <a:rPr kumimoji="1" lang="ja-JP" altLang="ja-JP" sz="1100">
              <a:solidFill>
                <a:sysClr val="windowText" lastClr="000000"/>
              </a:solidFill>
              <a:effectLst/>
              <a:latin typeface="+mn-lt"/>
              <a:ea typeface="+mn-ea"/>
              <a:cs typeface="+mn-cs"/>
            </a:rPr>
            <a:t>、これまでどおり黒字となった。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公営企業会計等においては、独立採算の原則による運営を行ったこと</a:t>
          </a:r>
          <a:r>
            <a:rPr kumimoji="1" lang="ja-JP" altLang="en-US" sz="1100">
              <a:solidFill>
                <a:sysClr val="windowText" lastClr="000000"/>
              </a:solidFill>
              <a:effectLst/>
              <a:latin typeface="+mn-lt"/>
              <a:ea typeface="+mn-ea"/>
              <a:cs typeface="+mn-cs"/>
            </a:rPr>
            <a:t>により</a:t>
          </a:r>
          <a:r>
            <a:rPr kumimoji="1" lang="ja-JP" altLang="ja-JP" sz="1100">
              <a:solidFill>
                <a:sysClr val="windowText" lastClr="000000"/>
              </a:solidFill>
              <a:effectLst/>
              <a:latin typeface="+mn-lt"/>
              <a:ea typeface="+mn-ea"/>
              <a:cs typeface="+mn-cs"/>
            </a:rPr>
            <a:t>黒字となっている。</a:t>
          </a:r>
          <a:endParaRPr lang="ja-JP" altLang="ja-JP" sz="14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25207617</v>
      </c>
      <c r="BO4" s="449"/>
      <c r="BP4" s="449"/>
      <c r="BQ4" s="449"/>
      <c r="BR4" s="449"/>
      <c r="BS4" s="449"/>
      <c r="BT4" s="449"/>
      <c r="BU4" s="450"/>
      <c r="BV4" s="448">
        <v>25328041</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6.7</v>
      </c>
      <c r="CU4" s="589"/>
      <c r="CV4" s="589"/>
      <c r="CW4" s="589"/>
      <c r="CX4" s="589"/>
      <c r="CY4" s="589"/>
      <c r="CZ4" s="589"/>
      <c r="DA4" s="590"/>
      <c r="DB4" s="588">
        <v>5</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23892869</v>
      </c>
      <c r="BO5" s="420"/>
      <c r="BP5" s="420"/>
      <c r="BQ5" s="420"/>
      <c r="BR5" s="420"/>
      <c r="BS5" s="420"/>
      <c r="BT5" s="420"/>
      <c r="BU5" s="421"/>
      <c r="BV5" s="419">
        <v>24215889</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98.8</v>
      </c>
      <c r="CU5" s="417"/>
      <c r="CV5" s="417"/>
      <c r="CW5" s="417"/>
      <c r="CX5" s="417"/>
      <c r="CY5" s="417"/>
      <c r="CZ5" s="417"/>
      <c r="DA5" s="418"/>
      <c r="DB5" s="416">
        <v>97.6</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1314748</v>
      </c>
      <c r="BO6" s="420"/>
      <c r="BP6" s="420"/>
      <c r="BQ6" s="420"/>
      <c r="BR6" s="420"/>
      <c r="BS6" s="420"/>
      <c r="BT6" s="420"/>
      <c r="BU6" s="421"/>
      <c r="BV6" s="419">
        <v>1112152</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99.1</v>
      </c>
      <c r="CU6" s="563"/>
      <c r="CV6" s="563"/>
      <c r="CW6" s="563"/>
      <c r="CX6" s="563"/>
      <c r="CY6" s="563"/>
      <c r="CZ6" s="563"/>
      <c r="DA6" s="564"/>
      <c r="DB6" s="562">
        <v>98.3</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355044</v>
      </c>
      <c r="BO7" s="420"/>
      <c r="BP7" s="420"/>
      <c r="BQ7" s="420"/>
      <c r="BR7" s="420"/>
      <c r="BS7" s="420"/>
      <c r="BT7" s="420"/>
      <c r="BU7" s="421"/>
      <c r="BV7" s="419">
        <v>420111</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14372040</v>
      </c>
      <c r="CU7" s="420"/>
      <c r="CV7" s="420"/>
      <c r="CW7" s="420"/>
      <c r="CX7" s="420"/>
      <c r="CY7" s="420"/>
      <c r="CZ7" s="420"/>
      <c r="DA7" s="421"/>
      <c r="DB7" s="419">
        <v>13963849</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959704</v>
      </c>
      <c r="BO8" s="420"/>
      <c r="BP8" s="420"/>
      <c r="BQ8" s="420"/>
      <c r="BR8" s="420"/>
      <c r="BS8" s="420"/>
      <c r="BT8" s="420"/>
      <c r="BU8" s="421"/>
      <c r="BV8" s="419">
        <v>692041</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0.5</v>
      </c>
      <c r="CU8" s="523"/>
      <c r="CV8" s="523"/>
      <c r="CW8" s="523"/>
      <c r="CX8" s="523"/>
      <c r="CY8" s="523"/>
      <c r="CZ8" s="523"/>
      <c r="DA8" s="524"/>
      <c r="DB8" s="522">
        <v>0.49</v>
      </c>
      <c r="DC8" s="523"/>
      <c r="DD8" s="523"/>
      <c r="DE8" s="523"/>
      <c r="DF8" s="523"/>
      <c r="DG8" s="523"/>
      <c r="DH8" s="523"/>
      <c r="DI8" s="524"/>
    </row>
    <row r="9" spans="1:119" ht="18.75" customHeight="1" thickBot="1" x14ac:dyDescent="0.25">
      <c r="A9" s="169"/>
      <c r="B9" s="551" t="s">
        <v>106</v>
      </c>
      <c r="C9" s="552"/>
      <c r="D9" s="552"/>
      <c r="E9" s="552"/>
      <c r="F9" s="552"/>
      <c r="G9" s="552"/>
      <c r="H9" s="552"/>
      <c r="I9" s="552"/>
      <c r="J9" s="552"/>
      <c r="K9" s="470"/>
      <c r="L9" s="553" t="s">
        <v>107</v>
      </c>
      <c r="M9" s="554"/>
      <c r="N9" s="554"/>
      <c r="O9" s="554"/>
      <c r="P9" s="554"/>
      <c r="Q9" s="555"/>
      <c r="R9" s="556">
        <v>45337</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267663</v>
      </c>
      <c r="BO9" s="420"/>
      <c r="BP9" s="420"/>
      <c r="BQ9" s="420"/>
      <c r="BR9" s="420"/>
      <c r="BS9" s="420"/>
      <c r="BT9" s="420"/>
      <c r="BU9" s="421"/>
      <c r="BV9" s="419">
        <v>-164428</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10.7</v>
      </c>
      <c r="CU9" s="417"/>
      <c r="CV9" s="417"/>
      <c r="CW9" s="417"/>
      <c r="CX9" s="417"/>
      <c r="CY9" s="417"/>
      <c r="CZ9" s="417"/>
      <c r="DA9" s="418"/>
      <c r="DB9" s="416">
        <v>10.7</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112</v>
      </c>
      <c r="M10" s="376"/>
      <c r="N10" s="376"/>
      <c r="O10" s="376"/>
      <c r="P10" s="376"/>
      <c r="Q10" s="377"/>
      <c r="R10" s="372">
        <v>48676</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2951</v>
      </c>
      <c r="BO10" s="420"/>
      <c r="BP10" s="420"/>
      <c r="BQ10" s="420"/>
      <c r="BR10" s="420"/>
      <c r="BS10" s="420"/>
      <c r="BT10" s="420"/>
      <c r="BU10" s="421"/>
      <c r="BV10" s="419">
        <v>2142</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114</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43532</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114</v>
      </c>
      <c r="AV12" s="478"/>
      <c r="AW12" s="478"/>
      <c r="AX12" s="478"/>
      <c r="AY12" s="433" t="s">
        <v>128</v>
      </c>
      <c r="AZ12" s="434"/>
      <c r="BA12" s="434"/>
      <c r="BB12" s="434"/>
      <c r="BC12" s="434"/>
      <c r="BD12" s="434"/>
      <c r="BE12" s="434"/>
      <c r="BF12" s="434"/>
      <c r="BG12" s="434"/>
      <c r="BH12" s="434"/>
      <c r="BI12" s="434"/>
      <c r="BJ12" s="434"/>
      <c r="BK12" s="434"/>
      <c r="BL12" s="434"/>
      <c r="BM12" s="435"/>
      <c r="BN12" s="419">
        <v>867673</v>
      </c>
      <c r="BO12" s="420"/>
      <c r="BP12" s="420"/>
      <c r="BQ12" s="420"/>
      <c r="BR12" s="420"/>
      <c r="BS12" s="420"/>
      <c r="BT12" s="420"/>
      <c r="BU12" s="421"/>
      <c r="BV12" s="419">
        <v>855295</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42503</v>
      </c>
      <c r="S13" s="507"/>
      <c r="T13" s="507"/>
      <c r="U13" s="507"/>
      <c r="V13" s="508"/>
      <c r="W13" s="509" t="s">
        <v>131</v>
      </c>
      <c r="X13" s="405"/>
      <c r="Y13" s="405"/>
      <c r="Z13" s="405"/>
      <c r="AA13" s="405"/>
      <c r="AB13" s="406"/>
      <c r="AC13" s="372">
        <v>2710</v>
      </c>
      <c r="AD13" s="373"/>
      <c r="AE13" s="373"/>
      <c r="AF13" s="373"/>
      <c r="AG13" s="374"/>
      <c r="AH13" s="372">
        <v>2951</v>
      </c>
      <c r="AI13" s="373"/>
      <c r="AJ13" s="373"/>
      <c r="AK13" s="373"/>
      <c r="AL13" s="432"/>
      <c r="AM13" s="476" t="s">
        <v>132</v>
      </c>
      <c r="AN13" s="376"/>
      <c r="AO13" s="376"/>
      <c r="AP13" s="376"/>
      <c r="AQ13" s="376"/>
      <c r="AR13" s="376"/>
      <c r="AS13" s="376"/>
      <c r="AT13" s="377"/>
      <c r="AU13" s="477" t="s">
        <v>114</v>
      </c>
      <c r="AV13" s="478"/>
      <c r="AW13" s="478"/>
      <c r="AX13" s="478"/>
      <c r="AY13" s="433" t="s">
        <v>133</v>
      </c>
      <c r="AZ13" s="434"/>
      <c r="BA13" s="434"/>
      <c r="BB13" s="434"/>
      <c r="BC13" s="434"/>
      <c r="BD13" s="434"/>
      <c r="BE13" s="434"/>
      <c r="BF13" s="434"/>
      <c r="BG13" s="434"/>
      <c r="BH13" s="434"/>
      <c r="BI13" s="434"/>
      <c r="BJ13" s="434"/>
      <c r="BK13" s="434"/>
      <c r="BL13" s="434"/>
      <c r="BM13" s="435"/>
      <c r="BN13" s="419">
        <v>-597059</v>
      </c>
      <c r="BO13" s="420"/>
      <c r="BP13" s="420"/>
      <c r="BQ13" s="420"/>
      <c r="BR13" s="420"/>
      <c r="BS13" s="420"/>
      <c r="BT13" s="420"/>
      <c r="BU13" s="421"/>
      <c r="BV13" s="419">
        <v>-1017581</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6.5</v>
      </c>
      <c r="CU13" s="417"/>
      <c r="CV13" s="417"/>
      <c r="CW13" s="417"/>
      <c r="CX13" s="417"/>
      <c r="CY13" s="417"/>
      <c r="CZ13" s="417"/>
      <c r="DA13" s="418"/>
      <c r="DB13" s="416">
        <v>6.5</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44361</v>
      </c>
      <c r="S14" s="507"/>
      <c r="T14" s="507"/>
      <c r="U14" s="507"/>
      <c r="V14" s="508"/>
      <c r="W14" s="510"/>
      <c r="X14" s="408"/>
      <c r="Y14" s="408"/>
      <c r="Z14" s="408"/>
      <c r="AA14" s="408"/>
      <c r="AB14" s="409"/>
      <c r="AC14" s="499">
        <v>12</v>
      </c>
      <c r="AD14" s="500"/>
      <c r="AE14" s="500"/>
      <c r="AF14" s="500"/>
      <c r="AG14" s="501"/>
      <c r="AH14" s="499">
        <v>12.2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78.900000000000006</v>
      </c>
      <c r="CU14" s="517"/>
      <c r="CV14" s="517"/>
      <c r="CW14" s="517"/>
      <c r="CX14" s="517"/>
      <c r="CY14" s="517"/>
      <c r="CZ14" s="517"/>
      <c r="DA14" s="518"/>
      <c r="DB14" s="516">
        <v>80.2</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43473</v>
      </c>
      <c r="S15" s="507"/>
      <c r="T15" s="507"/>
      <c r="U15" s="507"/>
      <c r="V15" s="508"/>
      <c r="W15" s="509" t="s">
        <v>137</v>
      </c>
      <c r="X15" s="405"/>
      <c r="Y15" s="405"/>
      <c r="Z15" s="405"/>
      <c r="AA15" s="405"/>
      <c r="AB15" s="406"/>
      <c r="AC15" s="372">
        <v>5661</v>
      </c>
      <c r="AD15" s="373"/>
      <c r="AE15" s="373"/>
      <c r="AF15" s="373"/>
      <c r="AG15" s="374"/>
      <c r="AH15" s="372">
        <v>6037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6255661</v>
      </c>
      <c r="BO15" s="449"/>
      <c r="BP15" s="449"/>
      <c r="BQ15" s="449"/>
      <c r="BR15" s="449"/>
      <c r="BS15" s="449"/>
      <c r="BT15" s="449"/>
      <c r="BU15" s="450"/>
      <c r="BV15" s="448">
        <v>6169914</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25</v>
      </c>
      <c r="AD16" s="500"/>
      <c r="AE16" s="500"/>
      <c r="AF16" s="500"/>
      <c r="AG16" s="501"/>
      <c r="AH16" s="499">
        <v>25</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12703043</v>
      </c>
      <c r="BO16" s="420"/>
      <c r="BP16" s="420"/>
      <c r="BQ16" s="420"/>
      <c r="BR16" s="420"/>
      <c r="BS16" s="420"/>
      <c r="BT16" s="420"/>
      <c r="BU16" s="421"/>
      <c r="BV16" s="419">
        <v>12286257</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14230</v>
      </c>
      <c r="AD17" s="373"/>
      <c r="AE17" s="373"/>
      <c r="AF17" s="373"/>
      <c r="AG17" s="374"/>
      <c r="AH17" s="372">
        <v>15137</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7867331</v>
      </c>
      <c r="BO17" s="420"/>
      <c r="BP17" s="420"/>
      <c r="BQ17" s="420"/>
      <c r="BR17" s="420"/>
      <c r="BS17" s="420"/>
      <c r="BT17" s="420"/>
      <c r="BU17" s="421"/>
      <c r="BV17" s="419">
        <v>7748660</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443.46</v>
      </c>
      <c r="M18" s="472"/>
      <c r="N18" s="472"/>
      <c r="O18" s="472"/>
      <c r="P18" s="472"/>
      <c r="Q18" s="472"/>
      <c r="R18" s="473"/>
      <c r="S18" s="473"/>
      <c r="T18" s="473"/>
      <c r="U18" s="473"/>
      <c r="V18" s="474"/>
      <c r="W18" s="490"/>
      <c r="X18" s="491"/>
      <c r="Y18" s="491"/>
      <c r="Z18" s="491"/>
      <c r="AA18" s="491"/>
      <c r="AB18" s="515"/>
      <c r="AC18" s="389">
        <v>63</v>
      </c>
      <c r="AD18" s="390"/>
      <c r="AE18" s="390"/>
      <c r="AF18" s="390"/>
      <c r="AG18" s="475"/>
      <c r="AH18" s="389">
        <v>62.7</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14579614</v>
      </c>
      <c r="BO18" s="420"/>
      <c r="BP18" s="420"/>
      <c r="BQ18" s="420"/>
      <c r="BR18" s="420"/>
      <c r="BS18" s="420"/>
      <c r="BT18" s="420"/>
      <c r="BU18" s="421"/>
      <c r="BV18" s="419">
        <v>13849504</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102</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18045292</v>
      </c>
      <c r="BO19" s="420"/>
      <c r="BP19" s="420"/>
      <c r="BQ19" s="420"/>
      <c r="BR19" s="420"/>
      <c r="BS19" s="420"/>
      <c r="BT19" s="420"/>
      <c r="BU19" s="421"/>
      <c r="BV19" s="419">
        <v>17441862</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18853</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25780748</v>
      </c>
      <c r="BO22" s="449"/>
      <c r="BP22" s="449"/>
      <c r="BQ22" s="449"/>
      <c r="BR22" s="449"/>
      <c r="BS22" s="449"/>
      <c r="BT22" s="449"/>
      <c r="BU22" s="450"/>
      <c r="BV22" s="448">
        <v>26762332</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22895770</v>
      </c>
      <c r="BO23" s="420"/>
      <c r="BP23" s="420"/>
      <c r="BQ23" s="420"/>
      <c r="BR23" s="420"/>
      <c r="BS23" s="420"/>
      <c r="BT23" s="420"/>
      <c r="BU23" s="421"/>
      <c r="BV23" s="419">
        <v>23905919</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7150</v>
      </c>
      <c r="R24" s="373"/>
      <c r="S24" s="373"/>
      <c r="T24" s="373"/>
      <c r="U24" s="373"/>
      <c r="V24" s="374"/>
      <c r="W24" s="462"/>
      <c r="X24" s="399"/>
      <c r="Y24" s="400"/>
      <c r="Z24" s="375" t="s">
        <v>162</v>
      </c>
      <c r="AA24" s="376"/>
      <c r="AB24" s="376"/>
      <c r="AC24" s="376"/>
      <c r="AD24" s="376"/>
      <c r="AE24" s="376"/>
      <c r="AF24" s="376"/>
      <c r="AG24" s="377"/>
      <c r="AH24" s="372">
        <v>365</v>
      </c>
      <c r="AI24" s="373"/>
      <c r="AJ24" s="373"/>
      <c r="AK24" s="373"/>
      <c r="AL24" s="374"/>
      <c r="AM24" s="372">
        <v>1181870</v>
      </c>
      <c r="AN24" s="373"/>
      <c r="AO24" s="373"/>
      <c r="AP24" s="373"/>
      <c r="AQ24" s="373"/>
      <c r="AR24" s="374"/>
      <c r="AS24" s="372">
        <v>3238</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18195473</v>
      </c>
      <c r="BO24" s="420"/>
      <c r="BP24" s="420"/>
      <c r="BQ24" s="420"/>
      <c r="BR24" s="420"/>
      <c r="BS24" s="420"/>
      <c r="BT24" s="420"/>
      <c r="BU24" s="421"/>
      <c r="BV24" s="419">
        <v>18364236</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1</v>
      </c>
      <c r="M25" s="373"/>
      <c r="N25" s="373"/>
      <c r="O25" s="373"/>
      <c r="P25" s="374"/>
      <c r="Q25" s="372">
        <v>6060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4589708</v>
      </c>
      <c r="BO25" s="449"/>
      <c r="BP25" s="449"/>
      <c r="BQ25" s="449"/>
      <c r="BR25" s="449"/>
      <c r="BS25" s="449"/>
      <c r="BT25" s="449"/>
      <c r="BU25" s="450"/>
      <c r="BV25" s="448">
        <v>4861046</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5670</v>
      </c>
      <c r="R26" s="373"/>
      <c r="S26" s="373"/>
      <c r="T26" s="373"/>
      <c r="U26" s="373"/>
      <c r="V26" s="374"/>
      <c r="W26" s="462"/>
      <c r="X26" s="399"/>
      <c r="Y26" s="400"/>
      <c r="Z26" s="375" t="s">
        <v>168</v>
      </c>
      <c r="AA26" s="430"/>
      <c r="AB26" s="430"/>
      <c r="AC26" s="430"/>
      <c r="AD26" s="430"/>
      <c r="AE26" s="430"/>
      <c r="AF26" s="430"/>
      <c r="AG26" s="431"/>
      <c r="AH26" s="372">
        <v>16</v>
      </c>
      <c r="AI26" s="373"/>
      <c r="AJ26" s="373"/>
      <c r="AK26" s="373"/>
      <c r="AL26" s="374"/>
      <c r="AM26" s="372">
        <v>53216</v>
      </c>
      <c r="AN26" s="373"/>
      <c r="AO26" s="373"/>
      <c r="AP26" s="373"/>
      <c r="AQ26" s="373"/>
      <c r="AR26" s="374"/>
      <c r="AS26" s="372">
        <v>3326</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4260</v>
      </c>
      <c r="R27" s="373"/>
      <c r="S27" s="373"/>
      <c r="T27" s="373"/>
      <c r="U27" s="373"/>
      <c r="V27" s="374"/>
      <c r="W27" s="462"/>
      <c r="X27" s="399"/>
      <c r="Y27" s="400"/>
      <c r="Z27" s="375" t="s">
        <v>171</v>
      </c>
      <c r="AA27" s="376"/>
      <c r="AB27" s="376"/>
      <c r="AC27" s="376"/>
      <c r="AD27" s="376"/>
      <c r="AE27" s="376"/>
      <c r="AF27" s="376"/>
      <c r="AG27" s="377"/>
      <c r="AH27" s="372">
        <v>8</v>
      </c>
      <c r="AI27" s="373"/>
      <c r="AJ27" s="373"/>
      <c r="AK27" s="373"/>
      <c r="AL27" s="374"/>
      <c r="AM27" s="372">
        <v>27324</v>
      </c>
      <c r="AN27" s="373"/>
      <c r="AO27" s="373"/>
      <c r="AP27" s="373"/>
      <c r="AQ27" s="373"/>
      <c r="AR27" s="374"/>
      <c r="AS27" s="372">
        <v>3416</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319924</v>
      </c>
      <c r="BO27" s="454"/>
      <c r="BP27" s="454"/>
      <c r="BQ27" s="454"/>
      <c r="BR27" s="454"/>
      <c r="BS27" s="454"/>
      <c r="BT27" s="454"/>
      <c r="BU27" s="455"/>
      <c r="BV27" s="453">
        <v>319924</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3590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2942336</v>
      </c>
      <c r="BO28" s="449"/>
      <c r="BP28" s="449"/>
      <c r="BQ28" s="449"/>
      <c r="BR28" s="449"/>
      <c r="BS28" s="449"/>
      <c r="BT28" s="449"/>
      <c r="BU28" s="450"/>
      <c r="BV28" s="448">
        <v>3457058</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16</v>
      </c>
      <c r="M29" s="373"/>
      <c r="N29" s="373"/>
      <c r="O29" s="373"/>
      <c r="P29" s="374"/>
      <c r="Q29" s="372">
        <v>3390</v>
      </c>
      <c r="R29" s="373"/>
      <c r="S29" s="373"/>
      <c r="T29" s="373"/>
      <c r="U29" s="373"/>
      <c r="V29" s="374"/>
      <c r="W29" s="463"/>
      <c r="X29" s="464"/>
      <c r="Y29" s="465"/>
      <c r="Z29" s="375" t="s">
        <v>177</v>
      </c>
      <c r="AA29" s="376"/>
      <c r="AB29" s="376"/>
      <c r="AC29" s="376"/>
      <c r="AD29" s="376"/>
      <c r="AE29" s="376"/>
      <c r="AF29" s="376"/>
      <c r="AG29" s="377"/>
      <c r="AH29" s="372">
        <v>373</v>
      </c>
      <c r="AI29" s="373"/>
      <c r="AJ29" s="373"/>
      <c r="AK29" s="373"/>
      <c r="AL29" s="374"/>
      <c r="AM29" s="372">
        <v>1209194</v>
      </c>
      <c r="AN29" s="373"/>
      <c r="AO29" s="373"/>
      <c r="AP29" s="373"/>
      <c r="AQ29" s="373"/>
      <c r="AR29" s="374"/>
      <c r="AS29" s="372">
        <v>3242</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375989</v>
      </c>
      <c r="BO29" s="420"/>
      <c r="BP29" s="420"/>
      <c r="BQ29" s="420"/>
      <c r="BR29" s="420"/>
      <c r="BS29" s="420"/>
      <c r="BT29" s="420"/>
      <c r="BU29" s="421"/>
      <c r="BV29" s="419">
        <v>329651</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98.5</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1505580</v>
      </c>
      <c r="BO30" s="454"/>
      <c r="BP30" s="454"/>
      <c r="BQ30" s="454"/>
      <c r="BR30" s="454"/>
      <c r="BS30" s="454"/>
      <c r="BT30" s="454"/>
      <c r="BU30" s="455"/>
      <c r="BV30" s="453">
        <v>1214093</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5</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9"/>
      <c r="BE34" s="367">
        <f>IF(BG34="","",MAX(C34:D43,U34:V43,AM34:AN43)+1)</f>
        <v>8</v>
      </c>
      <c r="BF34" s="367"/>
      <c r="BG34" s="368" t="str">
        <f>IF('各会計、関係団体の財政状況及び健全化判断比率'!B34="","",'各会計、関係団体の財政状況及び健全化判断比率'!B34)</f>
        <v>電気事業特別会計</v>
      </c>
      <c r="BH34" s="368"/>
      <c r="BI34" s="368"/>
      <c r="BJ34" s="368"/>
      <c r="BK34" s="368"/>
      <c r="BL34" s="368"/>
      <c r="BM34" s="368"/>
      <c r="BN34" s="368"/>
      <c r="BO34" s="368"/>
      <c r="BP34" s="368"/>
      <c r="BQ34" s="368"/>
      <c r="BR34" s="368"/>
      <c r="BS34" s="368"/>
      <c r="BT34" s="368"/>
      <c r="BU34" s="368"/>
      <c r="BV34" s="169"/>
      <c r="BW34" s="367">
        <f>IF(BY34="","",MAX(C34:D43,U34:V43,AM34:AN43,BE34:BF43)+1)</f>
        <v>9</v>
      </c>
      <c r="BX34" s="367"/>
      <c r="BY34" s="368" t="str">
        <f>IF('各会計、関係団体の財政状況及び健全化判断比率'!B68="","",'各会計、関係団体の財政状況及び健全化判断比率'!B68)</f>
        <v>群馬県後期高齢者医療広域連合（一般会計）</v>
      </c>
      <c r="BZ34" s="368"/>
      <c r="CA34" s="368"/>
      <c r="CB34" s="368"/>
      <c r="CC34" s="368"/>
      <c r="CD34" s="368"/>
      <c r="CE34" s="368"/>
      <c r="CF34" s="368"/>
      <c r="CG34" s="368"/>
      <c r="CH34" s="368"/>
      <c r="CI34" s="368"/>
      <c r="CJ34" s="368"/>
      <c r="CK34" s="368"/>
      <c r="CL34" s="368"/>
      <c r="CM34" s="368"/>
      <c r="CN34" s="169"/>
      <c r="CO34" s="367">
        <f>IF(CQ34="","",MAX(C34:D43,U34:V43,AM34:AN43,BE34:BF43,BW34:BX43)+1)</f>
        <v>17</v>
      </c>
      <c r="CP34" s="367"/>
      <c r="CQ34" s="368" t="str">
        <f>IF('各会計、関係団体の財政状況及び健全化判断比率'!BS7="","",'各会計、関係団体の財政状況及び健全化判断比率'!BS7)</f>
        <v>玉原東急リゾート</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後期高齢者医療特別会計</v>
      </c>
      <c r="X35" s="368"/>
      <c r="Y35" s="368"/>
      <c r="Z35" s="368"/>
      <c r="AA35" s="368"/>
      <c r="AB35" s="368"/>
      <c r="AC35" s="368"/>
      <c r="AD35" s="368"/>
      <c r="AE35" s="368"/>
      <c r="AF35" s="368"/>
      <c r="AG35" s="368"/>
      <c r="AH35" s="368"/>
      <c r="AI35" s="368"/>
      <c r="AJ35" s="368"/>
      <c r="AK35" s="368"/>
      <c r="AL35" s="169"/>
      <c r="AM35" s="367">
        <f t="shared" ref="AM35:AM43" si="0">IF(AO35="","",AM34+1)</f>
        <v>6</v>
      </c>
      <c r="AN35" s="367"/>
      <c r="AO35" s="368" t="str">
        <f>IF('各会計、関係団体の財政状況及び健全化判断比率'!B32="","",'各会計、関係団体の財政状況及び健全化判断比率'!B32)</f>
        <v>簡易水道事業会計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10</v>
      </c>
      <c r="BX35" s="367"/>
      <c r="BY35" s="368" t="str">
        <f>IF('各会計、関係団体の財政状況及び健全化判断比率'!B69="","",'各会計、関係団体の財政状況及び健全化判断比率'!B69)</f>
        <v>群馬県後期高齢者医療広域連合（後期高齢者医療特別会計）</v>
      </c>
      <c r="BZ35" s="368"/>
      <c r="CA35" s="368"/>
      <c r="CB35" s="368"/>
      <c r="CC35" s="368"/>
      <c r="CD35" s="368"/>
      <c r="CE35" s="368"/>
      <c r="CF35" s="368"/>
      <c r="CG35" s="368"/>
      <c r="CH35" s="368"/>
      <c r="CI35" s="368"/>
      <c r="CJ35" s="368"/>
      <c r="CK35" s="368"/>
      <c r="CL35" s="368"/>
      <c r="CM35" s="368"/>
      <c r="CN35" s="169"/>
      <c r="CO35" s="367">
        <f t="shared" ref="CO35:CO43" si="3">IF(CQ35="","",CO34+1)</f>
        <v>18</v>
      </c>
      <c r="CP35" s="367"/>
      <c r="CQ35" s="368" t="str">
        <f>IF('各会計、関係団体の財政状況及び健全化判断比率'!BS8="","",'各会計、関係団体の財政状況及び健全化判断比率'!BS8)</f>
        <v>利根町振興公社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介護保険特別会計</v>
      </c>
      <c r="X36" s="368"/>
      <c r="Y36" s="368"/>
      <c r="Z36" s="368"/>
      <c r="AA36" s="368"/>
      <c r="AB36" s="368"/>
      <c r="AC36" s="368"/>
      <c r="AD36" s="368"/>
      <c r="AE36" s="368"/>
      <c r="AF36" s="368"/>
      <c r="AG36" s="368"/>
      <c r="AH36" s="368"/>
      <c r="AI36" s="368"/>
      <c r="AJ36" s="368"/>
      <c r="AK36" s="368"/>
      <c r="AL36" s="169"/>
      <c r="AM36" s="367">
        <f t="shared" si="0"/>
        <v>7</v>
      </c>
      <c r="AN36" s="367"/>
      <c r="AO36" s="368" t="str">
        <f>IF('各会計、関係団体の財政状況及び健全化判断比率'!B33="","",'各会計、関係団体の財政状況及び健全化判断比率'!B33)</f>
        <v>下水道事業会計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11</v>
      </c>
      <c r="BX36" s="367"/>
      <c r="BY36" s="368" t="str">
        <f>IF('各会計、関係団体の財政状況及び健全化判断比率'!B70="","",'各会計、関係団体の財政状況及び健全化判断比率'!B70)</f>
        <v>群馬県市町村会館管理組合</v>
      </c>
      <c r="BZ36" s="368"/>
      <c r="CA36" s="368"/>
      <c r="CB36" s="368"/>
      <c r="CC36" s="368"/>
      <c r="CD36" s="368"/>
      <c r="CE36" s="368"/>
      <c r="CF36" s="368"/>
      <c r="CG36" s="368"/>
      <c r="CH36" s="368"/>
      <c r="CI36" s="368"/>
      <c r="CJ36" s="368"/>
      <c r="CK36" s="368"/>
      <c r="CL36" s="368"/>
      <c r="CM36" s="368"/>
      <c r="CN36" s="169"/>
      <c r="CO36" s="367">
        <f t="shared" si="3"/>
        <v>19</v>
      </c>
      <c r="CP36" s="367"/>
      <c r="CQ36" s="368" t="str">
        <f>IF('各会計、関係団体の財政状況及び健全化判断比率'!BS9="","",'各会計、関係団体の財政状況及び健全化判断比率'!BS9)</f>
        <v>白沢振興公社</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12</v>
      </c>
      <c r="BX37" s="367"/>
      <c r="BY37" s="368" t="str">
        <f>IF('各会計、関係団体の財政状況及び健全化判断比率'!B71="","",'各会計、関係団体の財政状況及び健全化判断比率'!B71)</f>
        <v>群馬県市町村総合事務組合</v>
      </c>
      <c r="BZ37" s="368"/>
      <c r="CA37" s="368"/>
      <c r="CB37" s="368"/>
      <c r="CC37" s="368"/>
      <c r="CD37" s="368"/>
      <c r="CE37" s="368"/>
      <c r="CF37" s="368"/>
      <c r="CG37" s="368"/>
      <c r="CH37" s="368"/>
      <c r="CI37" s="368"/>
      <c r="CJ37" s="368"/>
      <c r="CK37" s="368"/>
      <c r="CL37" s="368"/>
      <c r="CM37" s="368"/>
      <c r="CN37" s="169"/>
      <c r="CO37" s="367">
        <f t="shared" si="3"/>
        <v>20</v>
      </c>
      <c r="CP37" s="367"/>
      <c r="CQ37" s="368" t="str">
        <f>IF('各会計、関係団体の財政状況及び健全化判断比率'!BS10="","",'各会計、関係団体の財政状況及び健全化判断比率'!BS10)</f>
        <v>沼田市土地開発公社</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〇</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13</v>
      </c>
      <c r="BX38" s="367"/>
      <c r="BY38" s="368" t="str">
        <f>IF('各会計、関係団体の財政状況及び健全化判断比率'!B72="","",'各会計、関係団体の財政状況及び健全化判断比率'!B72)</f>
        <v>沼田市外二箇村清掃施設組合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14</v>
      </c>
      <c r="BX39" s="367"/>
      <c r="BY39" s="368" t="str">
        <f>IF('各会計、関係団体の財政状況及び健全化判断比率'!B73="","",'各会計、関係団体の財政状況及び健全化判断比率'!B73)</f>
        <v>利根沼田学校組合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15</v>
      </c>
      <c r="BX40" s="367"/>
      <c r="BY40" s="368" t="str">
        <f>IF('各会計、関係団体の財政状況及び健全化判断比率'!B74="","",'各会計、関係団体の財政状況及び健全化判断比率'!B74)</f>
        <v>利根沼田広域市町村圏振興整備組合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16</v>
      </c>
      <c r="BX41" s="367"/>
      <c r="BY41" s="368" t="str">
        <f>IF('各会計、関係団体の財政状況及び健全化判断比率'!B75="","",'各会計、関係団体の財政状況及び健全化判断比率'!B75)</f>
        <v>利根東部衛生施設組合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rxMEBkBwOIIZJu2nZx4pmsJRQQBO2cRdvN5LwHPex+YZCB0UyihbJIvEn3myNxcsm3kyZfRuRtqf56Tx5PQqwA==" saltValue="66Vq1JHG79qaLad0rAAGC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51" t="s">
        <v>535</v>
      </c>
      <c r="D34" s="1151"/>
      <c r="E34" s="1152"/>
      <c r="F34" s="32">
        <v>7.37</v>
      </c>
      <c r="G34" s="33">
        <v>7.28</v>
      </c>
      <c r="H34" s="33">
        <v>7.04</v>
      </c>
      <c r="I34" s="33">
        <v>7</v>
      </c>
      <c r="J34" s="34">
        <v>7.02</v>
      </c>
      <c r="K34" s="22"/>
      <c r="L34" s="22"/>
      <c r="M34" s="22"/>
      <c r="N34" s="22"/>
      <c r="O34" s="22"/>
      <c r="P34" s="22"/>
    </row>
    <row r="35" spans="1:16" ht="39" customHeight="1" x14ac:dyDescent="0.2">
      <c r="A35" s="22"/>
      <c r="B35" s="35"/>
      <c r="C35" s="1145" t="s">
        <v>536</v>
      </c>
      <c r="D35" s="1146"/>
      <c r="E35" s="1147"/>
      <c r="F35" s="36">
        <v>5.75</v>
      </c>
      <c r="G35" s="37">
        <v>6.72</v>
      </c>
      <c r="H35" s="37">
        <v>6.08</v>
      </c>
      <c r="I35" s="37">
        <v>4.95</v>
      </c>
      <c r="J35" s="38">
        <v>6.67</v>
      </c>
      <c r="K35" s="22"/>
      <c r="L35" s="22"/>
      <c r="M35" s="22"/>
      <c r="N35" s="22"/>
      <c r="O35" s="22"/>
      <c r="P35" s="22"/>
    </row>
    <row r="36" spans="1:16" ht="39" customHeight="1" x14ac:dyDescent="0.2">
      <c r="A36" s="22"/>
      <c r="B36" s="35"/>
      <c r="C36" s="1145" t="s">
        <v>537</v>
      </c>
      <c r="D36" s="1146"/>
      <c r="E36" s="1147"/>
      <c r="F36" s="36" t="s">
        <v>489</v>
      </c>
      <c r="G36" s="37">
        <v>0.57999999999999996</v>
      </c>
      <c r="H36" s="37">
        <v>0.64</v>
      </c>
      <c r="I36" s="37">
        <v>0.72</v>
      </c>
      <c r="J36" s="38">
        <v>0.88</v>
      </c>
      <c r="K36" s="22"/>
      <c r="L36" s="22"/>
      <c r="M36" s="22"/>
      <c r="N36" s="22"/>
      <c r="O36" s="22"/>
      <c r="P36" s="22"/>
    </row>
    <row r="37" spans="1:16" ht="39" customHeight="1" x14ac:dyDescent="0.2">
      <c r="A37" s="22"/>
      <c r="B37" s="35"/>
      <c r="C37" s="1145" t="s">
        <v>538</v>
      </c>
      <c r="D37" s="1146"/>
      <c r="E37" s="1147"/>
      <c r="F37" s="36">
        <v>0.59</v>
      </c>
      <c r="G37" s="37">
        <v>0.67</v>
      </c>
      <c r="H37" s="37">
        <v>0.51</v>
      </c>
      <c r="I37" s="37">
        <v>0.71</v>
      </c>
      <c r="J37" s="38">
        <v>0.81</v>
      </c>
      <c r="K37" s="22"/>
      <c r="L37" s="22"/>
      <c r="M37" s="22"/>
      <c r="N37" s="22"/>
      <c r="O37" s="22"/>
      <c r="P37" s="22"/>
    </row>
    <row r="38" spans="1:16" ht="39" customHeight="1" x14ac:dyDescent="0.2">
      <c r="A38" s="22"/>
      <c r="B38" s="35"/>
      <c r="C38" s="1145" t="s">
        <v>539</v>
      </c>
      <c r="D38" s="1146"/>
      <c r="E38" s="1147"/>
      <c r="F38" s="36">
        <v>0.01</v>
      </c>
      <c r="G38" s="37">
        <v>1.49</v>
      </c>
      <c r="H38" s="37">
        <v>1.54</v>
      </c>
      <c r="I38" s="37">
        <v>1.1499999999999999</v>
      </c>
      <c r="J38" s="38">
        <v>0.7</v>
      </c>
      <c r="K38" s="22"/>
      <c r="L38" s="22"/>
      <c r="M38" s="22"/>
      <c r="N38" s="22"/>
      <c r="O38" s="22"/>
      <c r="P38" s="22"/>
    </row>
    <row r="39" spans="1:16" ht="39" customHeight="1" x14ac:dyDescent="0.2">
      <c r="A39" s="22"/>
      <c r="B39" s="35"/>
      <c r="C39" s="1145" t="s">
        <v>540</v>
      </c>
      <c r="D39" s="1146"/>
      <c r="E39" s="1147"/>
      <c r="F39" s="36">
        <v>0.28999999999999998</v>
      </c>
      <c r="G39" s="37">
        <v>0.35</v>
      </c>
      <c r="H39" s="37">
        <v>0.34</v>
      </c>
      <c r="I39" s="37">
        <v>0.63</v>
      </c>
      <c r="J39" s="38">
        <v>0.49</v>
      </c>
      <c r="K39" s="22"/>
      <c r="L39" s="22"/>
      <c r="M39" s="22"/>
      <c r="N39" s="22"/>
      <c r="O39" s="22"/>
      <c r="P39" s="22"/>
    </row>
    <row r="40" spans="1:16" ht="39" customHeight="1" x14ac:dyDescent="0.2">
      <c r="A40" s="22"/>
      <c r="B40" s="35"/>
      <c r="C40" s="1145" t="s">
        <v>541</v>
      </c>
      <c r="D40" s="1146"/>
      <c r="E40" s="1147"/>
      <c r="F40" s="36">
        <v>0.04</v>
      </c>
      <c r="G40" s="37">
        <v>0.05</v>
      </c>
      <c r="H40" s="37">
        <v>0.05</v>
      </c>
      <c r="I40" s="37">
        <v>7.0000000000000007E-2</v>
      </c>
      <c r="J40" s="38">
        <v>0.03</v>
      </c>
      <c r="K40" s="22"/>
      <c r="L40" s="22"/>
      <c r="M40" s="22"/>
      <c r="N40" s="22"/>
      <c r="O40" s="22"/>
      <c r="P40" s="22"/>
    </row>
    <row r="41" spans="1:16" ht="39" customHeight="1" x14ac:dyDescent="0.2">
      <c r="A41" s="22"/>
      <c r="B41" s="35"/>
      <c r="C41" s="1145" t="s">
        <v>542</v>
      </c>
      <c r="D41" s="1146"/>
      <c r="E41" s="1147"/>
      <c r="F41" s="36">
        <v>0</v>
      </c>
      <c r="G41" s="37">
        <v>0</v>
      </c>
      <c r="H41" s="37">
        <v>0</v>
      </c>
      <c r="I41" s="37">
        <v>0.01</v>
      </c>
      <c r="J41" s="38">
        <v>0.01</v>
      </c>
      <c r="K41" s="22"/>
      <c r="L41" s="22"/>
      <c r="M41" s="22"/>
      <c r="N41" s="22"/>
      <c r="O41" s="22"/>
      <c r="P41" s="22"/>
    </row>
    <row r="42" spans="1:16" ht="39" customHeight="1" x14ac:dyDescent="0.2">
      <c r="A42" s="22"/>
      <c r="B42" s="39"/>
      <c r="C42" s="1145" t="s">
        <v>543</v>
      </c>
      <c r="D42" s="1146"/>
      <c r="E42" s="1147"/>
      <c r="F42" s="36" t="s">
        <v>489</v>
      </c>
      <c r="G42" s="37" t="s">
        <v>489</v>
      </c>
      <c r="H42" s="37" t="s">
        <v>489</v>
      </c>
      <c r="I42" s="37" t="s">
        <v>489</v>
      </c>
      <c r="J42" s="38" t="s">
        <v>489</v>
      </c>
      <c r="K42" s="22"/>
      <c r="L42" s="22"/>
      <c r="M42" s="22"/>
      <c r="N42" s="22"/>
      <c r="O42" s="22"/>
      <c r="P42" s="22"/>
    </row>
    <row r="43" spans="1:16" ht="39" customHeight="1" thickBot="1" x14ac:dyDescent="0.25">
      <c r="A43" s="22"/>
      <c r="B43" s="40"/>
      <c r="C43" s="1148" t="s">
        <v>544</v>
      </c>
      <c r="D43" s="1149"/>
      <c r="E43" s="1150"/>
      <c r="F43" s="41">
        <v>0.3</v>
      </c>
      <c r="G43" s="42" t="s">
        <v>489</v>
      </c>
      <c r="H43" s="42" t="s">
        <v>489</v>
      </c>
      <c r="I43" s="42" t="s">
        <v>489</v>
      </c>
      <c r="J43" s="43" t="s">
        <v>489</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RDgYfxqixMHwII+nqHurXBjpAjVQarMr5SYjZKy9fRAg/S76eLRBQygZmmK1pDQNkl0N53zIb72l5JlfPISWSg==" saltValue="I/Nfmi7C2zjjirBWi6fp3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2032</v>
      </c>
      <c r="L45" s="60">
        <v>1971</v>
      </c>
      <c r="M45" s="60">
        <v>1988</v>
      </c>
      <c r="N45" s="60">
        <v>1874</v>
      </c>
      <c r="O45" s="61">
        <v>1924</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489</v>
      </c>
      <c r="L46" s="64" t="s">
        <v>489</v>
      </c>
      <c r="M46" s="64" t="s">
        <v>489</v>
      </c>
      <c r="N46" s="64" t="s">
        <v>489</v>
      </c>
      <c r="O46" s="65" t="s">
        <v>489</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489</v>
      </c>
      <c r="L47" s="64" t="s">
        <v>489</v>
      </c>
      <c r="M47" s="64" t="s">
        <v>489</v>
      </c>
      <c r="N47" s="64" t="s">
        <v>489</v>
      </c>
      <c r="O47" s="65" t="s">
        <v>489</v>
      </c>
      <c r="P47" s="48"/>
      <c r="Q47" s="48"/>
      <c r="R47" s="48"/>
      <c r="S47" s="48"/>
      <c r="T47" s="48"/>
      <c r="U47" s="48"/>
    </row>
    <row r="48" spans="1:21" ht="30.75" customHeight="1" x14ac:dyDescent="0.2">
      <c r="A48" s="48"/>
      <c r="B48" s="1178"/>
      <c r="C48" s="1179"/>
      <c r="D48" s="62"/>
      <c r="E48" s="1155" t="s">
        <v>13</v>
      </c>
      <c r="F48" s="1155"/>
      <c r="G48" s="1155"/>
      <c r="H48" s="1155"/>
      <c r="I48" s="1155"/>
      <c r="J48" s="1156"/>
      <c r="K48" s="63">
        <v>808</v>
      </c>
      <c r="L48" s="64">
        <v>776</v>
      </c>
      <c r="M48" s="64">
        <v>764</v>
      </c>
      <c r="N48" s="64">
        <v>769</v>
      </c>
      <c r="O48" s="65">
        <v>749</v>
      </c>
      <c r="P48" s="48"/>
      <c r="Q48" s="48"/>
      <c r="R48" s="48"/>
      <c r="S48" s="48"/>
      <c r="T48" s="48"/>
      <c r="U48" s="48"/>
    </row>
    <row r="49" spans="1:21" ht="30.75" customHeight="1" x14ac:dyDescent="0.2">
      <c r="A49" s="48"/>
      <c r="B49" s="1178"/>
      <c r="C49" s="1179"/>
      <c r="D49" s="62"/>
      <c r="E49" s="1155" t="s">
        <v>14</v>
      </c>
      <c r="F49" s="1155"/>
      <c r="G49" s="1155"/>
      <c r="H49" s="1155"/>
      <c r="I49" s="1155"/>
      <c r="J49" s="1156"/>
      <c r="K49" s="63">
        <v>39</v>
      </c>
      <c r="L49" s="64">
        <v>73</v>
      </c>
      <c r="M49" s="64">
        <v>72</v>
      </c>
      <c r="N49" s="64">
        <v>69</v>
      </c>
      <c r="O49" s="65">
        <v>59</v>
      </c>
      <c r="P49" s="48"/>
      <c r="Q49" s="48"/>
      <c r="R49" s="48"/>
      <c r="S49" s="48"/>
      <c r="T49" s="48"/>
      <c r="U49" s="48"/>
    </row>
    <row r="50" spans="1:21" ht="30.75" customHeight="1" x14ac:dyDescent="0.2">
      <c r="A50" s="48"/>
      <c r="B50" s="1178"/>
      <c r="C50" s="1179"/>
      <c r="D50" s="62"/>
      <c r="E50" s="1155" t="s">
        <v>15</v>
      </c>
      <c r="F50" s="1155"/>
      <c r="G50" s="1155"/>
      <c r="H50" s="1155"/>
      <c r="I50" s="1155"/>
      <c r="J50" s="1156"/>
      <c r="K50" s="63">
        <v>5</v>
      </c>
      <c r="L50" s="64">
        <v>6</v>
      </c>
      <c r="M50" s="64">
        <v>0</v>
      </c>
      <c r="N50" s="64">
        <v>0</v>
      </c>
      <c r="O50" s="65">
        <v>0</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489</v>
      </c>
      <c r="L51" s="64" t="s">
        <v>489</v>
      </c>
      <c r="M51" s="64" t="s">
        <v>489</v>
      </c>
      <c r="N51" s="64" t="s">
        <v>489</v>
      </c>
      <c r="O51" s="65" t="s">
        <v>489</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2082</v>
      </c>
      <c r="L52" s="64">
        <v>2038</v>
      </c>
      <c r="M52" s="64">
        <v>2015</v>
      </c>
      <c r="N52" s="64">
        <v>1884</v>
      </c>
      <c r="O52" s="65">
        <v>1949</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802</v>
      </c>
      <c r="L53" s="69">
        <v>788</v>
      </c>
      <c r="M53" s="69">
        <v>809</v>
      </c>
      <c r="N53" s="69">
        <v>828</v>
      </c>
      <c r="O53" s="70">
        <v>783</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K5upnR2ydX8AtUOffIW/c8HW1tQHOsl6myz9NQ5/DF8othQpxRbnU6+i7zCzR5bgwaT8gKKripPl+xVvRVOJjw==" saltValue="2rNG/ONaxOoSwVsVDZIut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527</v>
      </c>
      <c r="J40" s="103" t="s">
        <v>528</v>
      </c>
      <c r="K40" s="103" t="s">
        <v>529</v>
      </c>
      <c r="L40" s="103" t="s">
        <v>530</v>
      </c>
      <c r="M40" s="104" t="s">
        <v>531</v>
      </c>
    </row>
    <row r="41" spans="2:13" ht="27.75" customHeight="1" x14ac:dyDescent="0.2">
      <c r="B41" s="1196" t="s">
        <v>30</v>
      </c>
      <c r="C41" s="1197"/>
      <c r="D41" s="105"/>
      <c r="E41" s="1198" t="s">
        <v>31</v>
      </c>
      <c r="F41" s="1198"/>
      <c r="G41" s="1198"/>
      <c r="H41" s="1199"/>
      <c r="I41" s="343">
        <v>28229</v>
      </c>
      <c r="J41" s="344">
        <v>28478</v>
      </c>
      <c r="K41" s="344">
        <v>27517</v>
      </c>
      <c r="L41" s="344">
        <v>26762</v>
      </c>
      <c r="M41" s="345">
        <v>25781</v>
      </c>
    </row>
    <row r="42" spans="2:13" ht="27.75" customHeight="1" x14ac:dyDescent="0.2">
      <c r="B42" s="1186"/>
      <c r="C42" s="1187"/>
      <c r="D42" s="106"/>
      <c r="E42" s="1190" t="s">
        <v>32</v>
      </c>
      <c r="F42" s="1190"/>
      <c r="G42" s="1190"/>
      <c r="H42" s="1191"/>
      <c r="I42" s="346">
        <v>5</v>
      </c>
      <c r="J42" s="347" t="s">
        <v>489</v>
      </c>
      <c r="K42" s="347" t="s">
        <v>489</v>
      </c>
      <c r="L42" s="347">
        <v>3049</v>
      </c>
      <c r="M42" s="348">
        <v>3049</v>
      </c>
    </row>
    <row r="43" spans="2:13" ht="27.75" customHeight="1" x14ac:dyDescent="0.2">
      <c r="B43" s="1186"/>
      <c r="C43" s="1187"/>
      <c r="D43" s="106"/>
      <c r="E43" s="1190" t="s">
        <v>33</v>
      </c>
      <c r="F43" s="1190"/>
      <c r="G43" s="1190"/>
      <c r="H43" s="1191"/>
      <c r="I43" s="346">
        <v>8451</v>
      </c>
      <c r="J43" s="347">
        <v>7559</v>
      </c>
      <c r="K43" s="347">
        <v>6670</v>
      </c>
      <c r="L43" s="347">
        <v>6161</v>
      </c>
      <c r="M43" s="348">
        <v>5792</v>
      </c>
    </row>
    <row r="44" spans="2:13" ht="27.75" customHeight="1" x14ac:dyDescent="0.2">
      <c r="B44" s="1186"/>
      <c r="C44" s="1187"/>
      <c r="D44" s="106"/>
      <c r="E44" s="1190" t="s">
        <v>34</v>
      </c>
      <c r="F44" s="1190"/>
      <c r="G44" s="1190"/>
      <c r="H44" s="1191"/>
      <c r="I44" s="346">
        <v>655</v>
      </c>
      <c r="J44" s="347">
        <v>599</v>
      </c>
      <c r="K44" s="347">
        <v>542</v>
      </c>
      <c r="L44" s="347">
        <v>475</v>
      </c>
      <c r="M44" s="348">
        <v>469</v>
      </c>
    </row>
    <row r="45" spans="2:13" ht="27.75" customHeight="1" x14ac:dyDescent="0.2">
      <c r="B45" s="1186"/>
      <c r="C45" s="1187"/>
      <c r="D45" s="106"/>
      <c r="E45" s="1190" t="s">
        <v>35</v>
      </c>
      <c r="F45" s="1190"/>
      <c r="G45" s="1190"/>
      <c r="H45" s="1191"/>
      <c r="I45" s="346">
        <v>4272</v>
      </c>
      <c r="J45" s="347">
        <v>4256</v>
      </c>
      <c r="K45" s="347">
        <v>4145</v>
      </c>
      <c r="L45" s="347">
        <v>4043</v>
      </c>
      <c r="M45" s="348">
        <v>4145</v>
      </c>
    </row>
    <row r="46" spans="2:13" ht="27.75" customHeight="1" x14ac:dyDescent="0.2">
      <c r="B46" s="1186"/>
      <c r="C46" s="1187"/>
      <c r="D46" s="107"/>
      <c r="E46" s="1190" t="s">
        <v>36</v>
      </c>
      <c r="F46" s="1190"/>
      <c r="G46" s="1190"/>
      <c r="H46" s="1191"/>
      <c r="I46" s="346">
        <v>227</v>
      </c>
      <c r="J46" s="347">
        <v>85</v>
      </c>
      <c r="K46" s="347">
        <v>119</v>
      </c>
      <c r="L46" s="347">
        <v>90</v>
      </c>
      <c r="M46" s="348">
        <v>135</v>
      </c>
    </row>
    <row r="47" spans="2:13" ht="27.75" customHeight="1" x14ac:dyDescent="0.2">
      <c r="B47" s="1186"/>
      <c r="C47" s="1187"/>
      <c r="D47" s="108"/>
      <c r="E47" s="1200" t="s">
        <v>37</v>
      </c>
      <c r="F47" s="1201"/>
      <c r="G47" s="1201"/>
      <c r="H47" s="1202"/>
      <c r="I47" s="346" t="s">
        <v>489</v>
      </c>
      <c r="J47" s="347" t="s">
        <v>489</v>
      </c>
      <c r="K47" s="347" t="s">
        <v>489</v>
      </c>
      <c r="L47" s="347" t="s">
        <v>489</v>
      </c>
      <c r="M47" s="348" t="s">
        <v>489</v>
      </c>
    </row>
    <row r="48" spans="2:13" ht="27.75" customHeight="1" x14ac:dyDescent="0.2">
      <c r="B48" s="1186"/>
      <c r="C48" s="1187"/>
      <c r="D48" s="106"/>
      <c r="E48" s="1190" t="s">
        <v>38</v>
      </c>
      <c r="F48" s="1190"/>
      <c r="G48" s="1190"/>
      <c r="H48" s="1191"/>
      <c r="I48" s="346" t="s">
        <v>489</v>
      </c>
      <c r="J48" s="347" t="s">
        <v>489</v>
      </c>
      <c r="K48" s="347" t="s">
        <v>489</v>
      </c>
      <c r="L48" s="347" t="s">
        <v>489</v>
      </c>
      <c r="M48" s="348" t="s">
        <v>489</v>
      </c>
    </row>
    <row r="49" spans="2:13" ht="27.75" customHeight="1" x14ac:dyDescent="0.2">
      <c r="B49" s="1188"/>
      <c r="C49" s="1189"/>
      <c r="D49" s="106"/>
      <c r="E49" s="1190" t="s">
        <v>39</v>
      </c>
      <c r="F49" s="1190"/>
      <c r="G49" s="1190"/>
      <c r="H49" s="1191"/>
      <c r="I49" s="346" t="s">
        <v>489</v>
      </c>
      <c r="J49" s="347" t="s">
        <v>489</v>
      </c>
      <c r="K49" s="347" t="s">
        <v>489</v>
      </c>
      <c r="L49" s="347" t="s">
        <v>489</v>
      </c>
      <c r="M49" s="348" t="s">
        <v>489</v>
      </c>
    </row>
    <row r="50" spans="2:13" ht="27.75" customHeight="1" x14ac:dyDescent="0.2">
      <c r="B50" s="1184" t="s">
        <v>40</v>
      </c>
      <c r="C50" s="1185"/>
      <c r="D50" s="109"/>
      <c r="E50" s="1190" t="s">
        <v>41</v>
      </c>
      <c r="F50" s="1190"/>
      <c r="G50" s="1190"/>
      <c r="H50" s="1191"/>
      <c r="I50" s="346">
        <v>4684</v>
      </c>
      <c r="J50" s="347">
        <v>5876</v>
      </c>
      <c r="K50" s="347">
        <v>6250</v>
      </c>
      <c r="L50" s="347">
        <v>5813</v>
      </c>
      <c r="M50" s="348">
        <v>5727</v>
      </c>
    </row>
    <row r="51" spans="2:13" ht="27.75" customHeight="1" x14ac:dyDescent="0.2">
      <c r="B51" s="1186"/>
      <c r="C51" s="1187"/>
      <c r="D51" s="106"/>
      <c r="E51" s="1190" t="s">
        <v>42</v>
      </c>
      <c r="F51" s="1190"/>
      <c r="G51" s="1190"/>
      <c r="H51" s="1191"/>
      <c r="I51" s="346">
        <v>1200</v>
      </c>
      <c r="J51" s="347">
        <v>1313</v>
      </c>
      <c r="K51" s="347">
        <v>1360</v>
      </c>
      <c r="L51" s="347">
        <v>1386</v>
      </c>
      <c r="M51" s="348">
        <v>1366</v>
      </c>
    </row>
    <row r="52" spans="2:13" ht="27.75" customHeight="1" x14ac:dyDescent="0.2">
      <c r="B52" s="1188"/>
      <c r="C52" s="1189"/>
      <c r="D52" s="106"/>
      <c r="E52" s="1190" t="s">
        <v>43</v>
      </c>
      <c r="F52" s="1190"/>
      <c r="G52" s="1190"/>
      <c r="H52" s="1191"/>
      <c r="I52" s="346">
        <v>26388</v>
      </c>
      <c r="J52" s="347">
        <v>25854</v>
      </c>
      <c r="K52" s="347">
        <v>24678</v>
      </c>
      <c r="L52" s="347">
        <v>23591</v>
      </c>
      <c r="M52" s="348">
        <v>22341</v>
      </c>
    </row>
    <row r="53" spans="2:13" ht="27.75" customHeight="1" thickBot="1" x14ac:dyDescent="0.25">
      <c r="B53" s="1192" t="s">
        <v>19</v>
      </c>
      <c r="C53" s="1193"/>
      <c r="D53" s="110"/>
      <c r="E53" s="1194" t="s">
        <v>44</v>
      </c>
      <c r="F53" s="1194"/>
      <c r="G53" s="1194"/>
      <c r="H53" s="1195"/>
      <c r="I53" s="349">
        <v>9567</v>
      </c>
      <c r="J53" s="350">
        <v>7934</v>
      </c>
      <c r="K53" s="350">
        <v>6704</v>
      </c>
      <c r="L53" s="350">
        <v>9792</v>
      </c>
      <c r="M53" s="351">
        <v>9937</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ZfvD15ahvAmOxNo4ATE3YMzniNCtQBCgGdHSSeUzy8DFdniKSXmPaWYXLG0I70yH2XU2G0+q6k9WvxGqCl6YKQ==" saltValue="+RmbZdYox0xnKdV6mmkKS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529</v>
      </c>
      <c r="G54" s="119" t="s">
        <v>530</v>
      </c>
      <c r="H54" s="120" t="s">
        <v>531</v>
      </c>
    </row>
    <row r="55" spans="2:8" ht="52.5" customHeight="1" x14ac:dyDescent="0.2">
      <c r="B55" s="121"/>
      <c r="C55" s="1208" t="s">
        <v>46</v>
      </c>
      <c r="D55" s="1208"/>
      <c r="E55" s="1209"/>
      <c r="F55" s="352">
        <v>3860</v>
      </c>
      <c r="G55" s="352">
        <v>3457</v>
      </c>
      <c r="H55" s="353">
        <v>2942</v>
      </c>
    </row>
    <row r="56" spans="2:8" ht="52.5" customHeight="1" x14ac:dyDescent="0.2">
      <c r="B56" s="122"/>
      <c r="C56" s="1210" t="s">
        <v>47</v>
      </c>
      <c r="D56" s="1210"/>
      <c r="E56" s="1211"/>
      <c r="F56" s="354">
        <v>263</v>
      </c>
      <c r="G56" s="354">
        <v>330</v>
      </c>
      <c r="H56" s="355">
        <v>376</v>
      </c>
    </row>
    <row r="57" spans="2:8" ht="53.25" customHeight="1" x14ac:dyDescent="0.2">
      <c r="B57" s="122"/>
      <c r="C57" s="1212" t="s">
        <v>48</v>
      </c>
      <c r="D57" s="1212"/>
      <c r="E57" s="1213"/>
      <c r="F57" s="356">
        <v>1340</v>
      </c>
      <c r="G57" s="356">
        <v>1214</v>
      </c>
      <c r="H57" s="357">
        <v>1506</v>
      </c>
    </row>
    <row r="58" spans="2:8" ht="45.75" customHeight="1" x14ac:dyDescent="0.2">
      <c r="B58" s="123"/>
      <c r="C58" s="1203" t="s">
        <v>556</v>
      </c>
      <c r="D58" s="1204"/>
      <c r="E58" s="1205"/>
      <c r="F58" s="358">
        <v>121</v>
      </c>
      <c r="G58" s="359">
        <v>221</v>
      </c>
      <c r="H58" s="359">
        <v>321</v>
      </c>
    </row>
    <row r="59" spans="2:8" ht="45.75" customHeight="1" x14ac:dyDescent="0.2">
      <c r="B59" s="123"/>
      <c r="C59" s="1203" t="s">
        <v>558</v>
      </c>
      <c r="D59" s="1204"/>
      <c r="E59" s="1205"/>
      <c r="F59" s="358">
        <v>123</v>
      </c>
      <c r="G59" s="359">
        <v>139</v>
      </c>
      <c r="H59" s="359">
        <v>284</v>
      </c>
    </row>
    <row r="60" spans="2:8" ht="45.75" customHeight="1" x14ac:dyDescent="0.2">
      <c r="B60" s="123"/>
      <c r="C60" s="1203" t="s">
        <v>559</v>
      </c>
      <c r="D60" s="1204"/>
      <c r="E60" s="1205"/>
      <c r="F60" s="358">
        <v>180</v>
      </c>
      <c r="G60" s="359">
        <v>194</v>
      </c>
      <c r="H60" s="359">
        <v>194</v>
      </c>
    </row>
    <row r="61" spans="2:8" ht="45.75" customHeight="1" x14ac:dyDescent="0.2">
      <c r="B61" s="123"/>
      <c r="C61" s="1203" t="s">
        <v>560</v>
      </c>
      <c r="D61" s="1204"/>
      <c r="E61" s="1205"/>
      <c r="F61" s="358">
        <v>92</v>
      </c>
      <c r="G61" s="359">
        <v>92</v>
      </c>
      <c r="H61" s="359">
        <v>165</v>
      </c>
    </row>
    <row r="62" spans="2:8" ht="45.75" customHeight="1" thickBot="1" x14ac:dyDescent="0.25">
      <c r="B62" s="124"/>
      <c r="C62" s="1203" t="s">
        <v>557</v>
      </c>
      <c r="D62" s="1204"/>
      <c r="E62" s="1205"/>
      <c r="F62" s="360">
        <v>125</v>
      </c>
      <c r="G62" s="361">
        <v>105</v>
      </c>
      <c r="H62" s="361">
        <v>105</v>
      </c>
    </row>
    <row r="63" spans="2:8" ht="52.5" customHeight="1" thickBot="1" x14ac:dyDescent="0.25">
      <c r="B63" s="125"/>
      <c r="C63" s="1206" t="s">
        <v>49</v>
      </c>
      <c r="D63" s="1206"/>
      <c r="E63" s="1207"/>
      <c r="F63" s="362">
        <v>5463</v>
      </c>
      <c r="G63" s="362">
        <v>5001</v>
      </c>
      <c r="H63" s="363">
        <v>4824</v>
      </c>
    </row>
    <row r="64" spans="2:8" ht="13.2" x14ac:dyDescent="0.2"/>
  </sheetData>
  <sheetProtection algorithmName="SHA-512" hashValue="vrvnr4Odkj8NA0gpsZ6BOJX+0PkooTePhGaUU/RjeVli1Xd/mMQNyuGC70lQXGTdw8XKXheGrTSRpN6rnDfGEA==" saltValue="YF4WAWES4DbFylyNYsvmV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526</v>
      </c>
      <c r="G2" s="139"/>
      <c r="H2" s="140"/>
    </row>
    <row r="3" spans="1:8" x14ac:dyDescent="0.2">
      <c r="A3" s="136" t="s">
        <v>519</v>
      </c>
      <c r="B3" s="141"/>
      <c r="C3" s="142"/>
      <c r="D3" s="143">
        <v>69838</v>
      </c>
      <c r="E3" s="144"/>
      <c r="F3" s="145">
        <v>92632</v>
      </c>
      <c r="G3" s="146"/>
      <c r="H3" s="147"/>
    </row>
    <row r="4" spans="1:8" x14ac:dyDescent="0.2">
      <c r="A4" s="148"/>
      <c r="B4" s="149"/>
      <c r="C4" s="150"/>
      <c r="D4" s="151">
        <v>15198</v>
      </c>
      <c r="E4" s="152"/>
      <c r="F4" s="153">
        <v>47978</v>
      </c>
      <c r="G4" s="154"/>
      <c r="H4" s="155"/>
    </row>
    <row r="5" spans="1:8" x14ac:dyDescent="0.2">
      <c r="A5" s="136" t="s">
        <v>521</v>
      </c>
      <c r="B5" s="141"/>
      <c r="C5" s="142"/>
      <c r="D5" s="143">
        <v>52307</v>
      </c>
      <c r="E5" s="144"/>
      <c r="F5" s="145">
        <v>96469</v>
      </c>
      <c r="G5" s="146"/>
      <c r="H5" s="147"/>
    </row>
    <row r="6" spans="1:8" x14ac:dyDescent="0.2">
      <c r="A6" s="148"/>
      <c r="B6" s="149"/>
      <c r="C6" s="150"/>
      <c r="D6" s="151">
        <v>11728</v>
      </c>
      <c r="E6" s="152"/>
      <c r="F6" s="153">
        <v>49775</v>
      </c>
      <c r="G6" s="154"/>
      <c r="H6" s="155"/>
    </row>
    <row r="7" spans="1:8" x14ac:dyDescent="0.2">
      <c r="A7" s="136" t="s">
        <v>522</v>
      </c>
      <c r="B7" s="141"/>
      <c r="C7" s="142"/>
      <c r="D7" s="143">
        <v>36019</v>
      </c>
      <c r="E7" s="144"/>
      <c r="F7" s="145">
        <v>85743</v>
      </c>
      <c r="G7" s="146"/>
      <c r="H7" s="147"/>
    </row>
    <row r="8" spans="1:8" x14ac:dyDescent="0.2">
      <c r="A8" s="148"/>
      <c r="B8" s="149"/>
      <c r="C8" s="150"/>
      <c r="D8" s="151">
        <v>20134</v>
      </c>
      <c r="E8" s="152"/>
      <c r="F8" s="153">
        <v>45231</v>
      </c>
      <c r="G8" s="154"/>
      <c r="H8" s="155"/>
    </row>
    <row r="9" spans="1:8" x14ac:dyDescent="0.2">
      <c r="A9" s="136" t="s">
        <v>523</v>
      </c>
      <c r="B9" s="141"/>
      <c r="C9" s="142"/>
      <c r="D9" s="143">
        <v>51327</v>
      </c>
      <c r="E9" s="144"/>
      <c r="F9" s="145">
        <v>92509</v>
      </c>
      <c r="G9" s="146"/>
      <c r="H9" s="147"/>
    </row>
    <row r="10" spans="1:8" x14ac:dyDescent="0.2">
      <c r="A10" s="148"/>
      <c r="B10" s="149"/>
      <c r="C10" s="150"/>
      <c r="D10" s="151">
        <v>19954</v>
      </c>
      <c r="E10" s="152"/>
      <c r="F10" s="153">
        <v>52274</v>
      </c>
      <c r="G10" s="154"/>
      <c r="H10" s="155"/>
    </row>
    <row r="11" spans="1:8" x14ac:dyDescent="0.2">
      <c r="A11" s="136" t="s">
        <v>524</v>
      </c>
      <c r="B11" s="141"/>
      <c r="C11" s="142"/>
      <c r="D11" s="143">
        <v>31856</v>
      </c>
      <c r="E11" s="144"/>
      <c r="F11" s="145">
        <v>98544</v>
      </c>
      <c r="G11" s="146"/>
      <c r="H11" s="147"/>
    </row>
    <row r="12" spans="1:8" x14ac:dyDescent="0.2">
      <c r="A12" s="148"/>
      <c r="B12" s="149"/>
      <c r="C12" s="156"/>
      <c r="D12" s="151">
        <v>15217</v>
      </c>
      <c r="E12" s="152"/>
      <c r="F12" s="153">
        <v>55816</v>
      </c>
      <c r="G12" s="154"/>
      <c r="H12" s="155"/>
    </row>
    <row r="13" spans="1:8" x14ac:dyDescent="0.2">
      <c r="A13" s="136"/>
      <c r="B13" s="141"/>
      <c r="C13" s="157"/>
      <c r="D13" s="158">
        <v>48269</v>
      </c>
      <c r="E13" s="159"/>
      <c r="F13" s="160">
        <v>93179</v>
      </c>
      <c r="G13" s="161"/>
      <c r="H13" s="147"/>
    </row>
    <row r="14" spans="1:8" x14ac:dyDescent="0.2">
      <c r="A14" s="148"/>
      <c r="B14" s="149"/>
      <c r="C14" s="150"/>
      <c r="D14" s="151">
        <v>16446</v>
      </c>
      <c r="E14" s="152"/>
      <c r="F14" s="153">
        <v>50215</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5.75</v>
      </c>
      <c r="C19" s="162">
        <f>ROUND(VALUE(SUBSTITUTE(実質収支比率等に係る経年分析!G$48,"▲","-")),2)</f>
        <v>6.72</v>
      </c>
      <c r="D19" s="162">
        <f>ROUND(VALUE(SUBSTITUTE(実質収支比率等に係る経年分析!H$48,"▲","-")),2)</f>
        <v>6.09</v>
      </c>
      <c r="E19" s="162">
        <f>ROUND(VALUE(SUBSTITUTE(実質収支比率等に係る経年分析!I$48,"▲","-")),2)</f>
        <v>4.96</v>
      </c>
      <c r="F19" s="162">
        <f>ROUND(VALUE(SUBSTITUTE(実質収支比率等に係る経年分析!J$48,"▲","-")),2)</f>
        <v>6.68</v>
      </c>
    </row>
    <row r="20" spans="1:11" x14ac:dyDescent="0.2">
      <c r="A20" s="162" t="s">
        <v>53</v>
      </c>
      <c r="B20" s="162">
        <f>ROUND(VALUE(SUBSTITUTE(実質収支比率等に係る経年分析!F$47,"▲","-")),2)</f>
        <v>23.57</v>
      </c>
      <c r="C20" s="162">
        <f>ROUND(VALUE(SUBSTITUTE(実質収支比率等に係る経年分析!G$47,"▲","-")),2)</f>
        <v>26.75</v>
      </c>
      <c r="D20" s="162">
        <f>ROUND(VALUE(SUBSTITUTE(実質収支比率等に係る経年分析!H$47,"▲","-")),2)</f>
        <v>27.43</v>
      </c>
      <c r="E20" s="162">
        <f>ROUND(VALUE(SUBSTITUTE(実質収支比率等に係る経年分析!I$47,"▲","-")),2)</f>
        <v>24.76</v>
      </c>
      <c r="F20" s="162">
        <f>ROUND(VALUE(SUBSTITUTE(実質収支比率等に係る経年分析!J$47,"▲","-")),2)</f>
        <v>20.47</v>
      </c>
    </row>
    <row r="21" spans="1:11" x14ac:dyDescent="0.2">
      <c r="A21" s="162" t="s">
        <v>54</v>
      </c>
      <c r="B21" s="162">
        <f>IF(ISNUMBER(VALUE(SUBSTITUTE(実質収支比率等に係る経年分析!F$49,"▲","-"))),ROUND(VALUE(SUBSTITUTE(実質収支比率等に係る経年分析!F$49,"▲","-")),2),NA())</f>
        <v>0.57999999999999996</v>
      </c>
      <c r="C21" s="162">
        <f>IF(ISNUMBER(VALUE(SUBSTITUTE(実質収支比率等に係る経年分析!G$49,"▲","-"))),ROUND(VALUE(SUBSTITUTE(実質収支比率等に係る経年分析!G$49,"▲","-")),2),NA())</f>
        <v>2.5299999999999998</v>
      </c>
      <c r="D21" s="162">
        <f>IF(ISNUMBER(VALUE(SUBSTITUTE(実質収支比率等に係る経年分析!H$49,"▲","-"))),ROUND(VALUE(SUBSTITUTE(実質収支比率等に係る経年分析!H$49,"▲","-")),2),NA())</f>
        <v>-4.62</v>
      </c>
      <c r="E21" s="162">
        <f>IF(ISNUMBER(VALUE(SUBSTITUTE(実質収支比率等に係る経年分析!I$49,"▲","-"))),ROUND(VALUE(SUBSTITUTE(実質収支比率等に係る経年分析!I$49,"▲","-")),2),NA())</f>
        <v>-7.29</v>
      </c>
      <c r="F21" s="162">
        <f>IF(ISNUMBER(VALUE(SUBSTITUTE(実質収支比率等に係る経年分析!J$49,"▲","-"))),ROUND(VALUE(SUBSTITUTE(実質収支比率等に係る経年分析!J$49,"▲","-")),2),NA())</f>
        <v>-4.1500000000000004</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0.3</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後期高齢者医療特別会計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0.01</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0.01</v>
      </c>
    </row>
    <row r="30" spans="1:11" x14ac:dyDescent="0.2">
      <c r="A30" s="163" t="str">
        <f>IF(連結実質赤字比率に係る赤字・黒字の構成分析!C$40="",NA(),連結実質赤字比率に係る赤字・黒字の構成分析!C$40)</f>
        <v>電気事業特別会計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0.04</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0.05</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0.05</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7.0000000000000007E-2</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0.03</v>
      </c>
    </row>
    <row r="31" spans="1:11" x14ac:dyDescent="0.2">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0.28999999999999998</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0.35</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0.34</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0.63</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0.49</v>
      </c>
    </row>
    <row r="32" spans="1:11" x14ac:dyDescent="0.2">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1.49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1.54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1.1499999999999999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0.7</v>
      </c>
    </row>
    <row r="33" spans="1:16" x14ac:dyDescent="0.2">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0.59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0.67</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0.51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0.71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0.81</v>
      </c>
    </row>
    <row r="34" spans="1:16" x14ac:dyDescent="0.2">
      <c r="A34" s="163" t="str">
        <f>IF(連結実質赤字比率に係る赤字・黒字の構成分析!C$36="",NA(),連結実質赤字比率に係る赤字・黒字の構成分析!C$36)</f>
        <v>簡易水道事業会計</v>
      </c>
      <c r="B34" s="163" t="e">
        <f>IF(ROUND(VALUE(SUBSTITUTE(連結実質赤字比率に係る赤字・黒字の構成分析!F$36,"▲", "-")), 2) &lt; 0, ABS(ROUND(VALUE(SUBSTITUTE(連結実質赤字比率に係る赤字・黒字の構成分析!F$36,"▲", "-")), 2)), NA())</f>
        <v>#VALUE!</v>
      </c>
      <c r="C34" s="163" t="e">
        <f>IF(ROUND(VALUE(SUBSTITUTE(連結実質赤字比率に係る赤字・黒字の構成分析!F$36,"▲", "-")), 2) &gt;= 0, ABS(ROUND(VALUE(SUBSTITUTE(連結実質赤字比率に係る赤字・黒字の構成分析!F$36,"▲", "-")), 2)), NA())</f>
        <v>#VALUE!</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0.57999999999999996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0.64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0.72</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0.88</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5.75</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6.72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6.08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4.95</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6.67</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7.37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7.28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7.04</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7.02</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2082</v>
      </c>
      <c r="E42" s="164"/>
      <c r="F42" s="164"/>
      <c r="G42" s="164">
        <f>'実質公債費比率（分子）の構造'!L$52</f>
        <v>2038</v>
      </c>
      <c r="H42" s="164"/>
      <c r="I42" s="164"/>
      <c r="J42" s="164">
        <f>'実質公債費比率（分子）の構造'!M$52</f>
        <v>2015</v>
      </c>
      <c r="K42" s="164"/>
      <c r="L42" s="164"/>
      <c r="M42" s="164">
        <f>'実質公債費比率（分子）の構造'!N$52</f>
        <v>1884</v>
      </c>
      <c r="N42" s="164"/>
      <c r="O42" s="164"/>
      <c r="P42" s="164">
        <f>'実質公債費比率（分子）の構造'!O$52</f>
        <v>1949</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5</v>
      </c>
      <c r="C44" s="164"/>
      <c r="D44" s="164"/>
      <c r="E44" s="164">
        <f>'実質公債費比率（分子）の構造'!L$50</f>
        <v>6</v>
      </c>
      <c r="F44" s="164"/>
      <c r="G44" s="164"/>
      <c r="H44" s="164">
        <f>'実質公債費比率（分子）の構造'!M$50</f>
        <v>0</v>
      </c>
      <c r="I44" s="164"/>
      <c r="J44" s="164"/>
      <c r="K44" s="164">
        <f>'実質公債費比率（分子）の構造'!N$50</f>
        <v>0</v>
      </c>
      <c r="L44" s="164"/>
      <c r="M44" s="164"/>
      <c r="N44" s="164">
        <f>'実質公債費比率（分子）の構造'!O$50</f>
        <v>0</v>
      </c>
      <c r="O44" s="164"/>
      <c r="P44" s="164"/>
    </row>
    <row r="45" spans="1:16" x14ac:dyDescent="0.2">
      <c r="A45" s="164" t="s">
        <v>63</v>
      </c>
      <c r="B45" s="164">
        <f>'実質公債費比率（分子）の構造'!K$49</f>
        <v>39</v>
      </c>
      <c r="C45" s="164"/>
      <c r="D45" s="164"/>
      <c r="E45" s="164">
        <f>'実質公債費比率（分子）の構造'!L$49</f>
        <v>73</v>
      </c>
      <c r="F45" s="164"/>
      <c r="G45" s="164"/>
      <c r="H45" s="164">
        <f>'実質公債費比率（分子）の構造'!M$49</f>
        <v>72</v>
      </c>
      <c r="I45" s="164"/>
      <c r="J45" s="164"/>
      <c r="K45" s="164">
        <f>'実質公債費比率（分子）の構造'!N$49</f>
        <v>69</v>
      </c>
      <c r="L45" s="164"/>
      <c r="M45" s="164"/>
      <c r="N45" s="164">
        <f>'実質公債費比率（分子）の構造'!O$49</f>
        <v>59</v>
      </c>
      <c r="O45" s="164"/>
      <c r="P45" s="164"/>
    </row>
    <row r="46" spans="1:16" x14ac:dyDescent="0.2">
      <c r="A46" s="164" t="s">
        <v>64</v>
      </c>
      <c r="B46" s="164">
        <f>'実質公債費比率（分子）の構造'!K$48</f>
        <v>808</v>
      </c>
      <c r="C46" s="164"/>
      <c r="D46" s="164"/>
      <c r="E46" s="164">
        <f>'実質公債費比率（分子）の構造'!L$48</f>
        <v>776</v>
      </c>
      <c r="F46" s="164"/>
      <c r="G46" s="164"/>
      <c r="H46" s="164">
        <f>'実質公債費比率（分子）の構造'!M$48</f>
        <v>764</v>
      </c>
      <c r="I46" s="164"/>
      <c r="J46" s="164"/>
      <c r="K46" s="164">
        <f>'実質公債費比率（分子）の構造'!N$48</f>
        <v>769</v>
      </c>
      <c r="L46" s="164"/>
      <c r="M46" s="164"/>
      <c r="N46" s="164">
        <f>'実質公債費比率（分子）の構造'!O$48</f>
        <v>749</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2032</v>
      </c>
      <c r="C49" s="164"/>
      <c r="D49" s="164"/>
      <c r="E49" s="164">
        <f>'実質公債費比率（分子）の構造'!L$45</f>
        <v>1971</v>
      </c>
      <c r="F49" s="164"/>
      <c r="G49" s="164"/>
      <c r="H49" s="164">
        <f>'実質公債費比率（分子）の構造'!M$45</f>
        <v>1988</v>
      </c>
      <c r="I49" s="164"/>
      <c r="J49" s="164"/>
      <c r="K49" s="164">
        <f>'実質公債費比率（分子）の構造'!N$45</f>
        <v>1874</v>
      </c>
      <c r="L49" s="164"/>
      <c r="M49" s="164"/>
      <c r="N49" s="164">
        <f>'実質公債費比率（分子）の構造'!O$45</f>
        <v>1924</v>
      </c>
      <c r="O49" s="164"/>
      <c r="P49" s="164"/>
    </row>
    <row r="50" spans="1:16" x14ac:dyDescent="0.2">
      <c r="A50" s="164" t="s">
        <v>67</v>
      </c>
      <c r="B50" s="164" t="e">
        <f>NA()</f>
        <v>#N/A</v>
      </c>
      <c r="C50" s="164">
        <f>IF(ISNUMBER('実質公債費比率（分子）の構造'!K$53),'実質公債費比率（分子）の構造'!K$53,NA())</f>
        <v>802</v>
      </c>
      <c r="D50" s="164" t="e">
        <f>NA()</f>
        <v>#N/A</v>
      </c>
      <c r="E50" s="164" t="e">
        <f>NA()</f>
        <v>#N/A</v>
      </c>
      <c r="F50" s="164">
        <f>IF(ISNUMBER('実質公債費比率（分子）の構造'!L$53),'実質公債費比率（分子）の構造'!L$53,NA())</f>
        <v>788</v>
      </c>
      <c r="G50" s="164" t="e">
        <f>NA()</f>
        <v>#N/A</v>
      </c>
      <c r="H50" s="164" t="e">
        <f>NA()</f>
        <v>#N/A</v>
      </c>
      <c r="I50" s="164">
        <f>IF(ISNUMBER('実質公債費比率（分子）の構造'!M$53),'実質公債費比率（分子）の構造'!M$53,NA())</f>
        <v>809</v>
      </c>
      <c r="J50" s="164" t="e">
        <f>NA()</f>
        <v>#N/A</v>
      </c>
      <c r="K50" s="164" t="e">
        <f>NA()</f>
        <v>#N/A</v>
      </c>
      <c r="L50" s="164">
        <f>IF(ISNUMBER('実質公債費比率（分子）の構造'!N$53),'実質公債費比率（分子）の構造'!N$53,NA())</f>
        <v>828</v>
      </c>
      <c r="M50" s="164" t="e">
        <f>NA()</f>
        <v>#N/A</v>
      </c>
      <c r="N50" s="164" t="e">
        <f>NA()</f>
        <v>#N/A</v>
      </c>
      <c r="O50" s="164">
        <f>IF(ISNUMBER('実質公債費比率（分子）の構造'!O$53),'実質公債費比率（分子）の構造'!O$53,NA())</f>
        <v>783</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26388</v>
      </c>
      <c r="E56" s="163"/>
      <c r="F56" s="163"/>
      <c r="G56" s="163">
        <f>'将来負担比率（分子）の構造'!J$52</f>
        <v>25854</v>
      </c>
      <c r="H56" s="163"/>
      <c r="I56" s="163"/>
      <c r="J56" s="163">
        <f>'将来負担比率（分子）の構造'!K$52</f>
        <v>24678</v>
      </c>
      <c r="K56" s="163"/>
      <c r="L56" s="163"/>
      <c r="M56" s="163">
        <f>'将来負担比率（分子）の構造'!L$52</f>
        <v>23591</v>
      </c>
      <c r="N56" s="163"/>
      <c r="O56" s="163"/>
      <c r="P56" s="163">
        <f>'将来負担比率（分子）の構造'!M$52</f>
        <v>22341</v>
      </c>
    </row>
    <row r="57" spans="1:16" x14ac:dyDescent="0.2">
      <c r="A57" s="163" t="s">
        <v>42</v>
      </c>
      <c r="B57" s="163"/>
      <c r="C57" s="163"/>
      <c r="D57" s="163">
        <f>'将来負担比率（分子）の構造'!I$51</f>
        <v>1200</v>
      </c>
      <c r="E57" s="163"/>
      <c r="F57" s="163"/>
      <c r="G57" s="163">
        <f>'将来負担比率（分子）の構造'!J$51</f>
        <v>1313</v>
      </c>
      <c r="H57" s="163"/>
      <c r="I57" s="163"/>
      <c r="J57" s="163">
        <f>'将来負担比率（分子）の構造'!K$51</f>
        <v>1360</v>
      </c>
      <c r="K57" s="163"/>
      <c r="L57" s="163"/>
      <c r="M57" s="163">
        <f>'将来負担比率（分子）の構造'!L$51</f>
        <v>1386</v>
      </c>
      <c r="N57" s="163"/>
      <c r="O57" s="163"/>
      <c r="P57" s="163">
        <f>'将来負担比率（分子）の構造'!M$51</f>
        <v>1366</v>
      </c>
    </row>
    <row r="58" spans="1:16" x14ac:dyDescent="0.2">
      <c r="A58" s="163" t="s">
        <v>41</v>
      </c>
      <c r="B58" s="163"/>
      <c r="C58" s="163"/>
      <c r="D58" s="163">
        <f>'将来負担比率（分子）の構造'!I$50</f>
        <v>4684</v>
      </c>
      <c r="E58" s="163"/>
      <c r="F58" s="163"/>
      <c r="G58" s="163">
        <f>'将来負担比率（分子）の構造'!J$50</f>
        <v>5876</v>
      </c>
      <c r="H58" s="163"/>
      <c r="I58" s="163"/>
      <c r="J58" s="163">
        <f>'将来負担比率（分子）の構造'!K$50</f>
        <v>6250</v>
      </c>
      <c r="K58" s="163"/>
      <c r="L58" s="163"/>
      <c r="M58" s="163">
        <f>'将来負担比率（分子）の構造'!L$50</f>
        <v>5813</v>
      </c>
      <c r="N58" s="163"/>
      <c r="O58" s="163"/>
      <c r="P58" s="163">
        <f>'将来負担比率（分子）の構造'!M$50</f>
        <v>5727</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227</v>
      </c>
      <c r="C61" s="163"/>
      <c r="D61" s="163"/>
      <c r="E61" s="163">
        <f>'将来負担比率（分子）の構造'!J$46</f>
        <v>85</v>
      </c>
      <c r="F61" s="163"/>
      <c r="G61" s="163"/>
      <c r="H61" s="163">
        <f>'将来負担比率（分子）の構造'!K$46</f>
        <v>119</v>
      </c>
      <c r="I61" s="163"/>
      <c r="J61" s="163"/>
      <c r="K61" s="163">
        <f>'将来負担比率（分子）の構造'!L$46</f>
        <v>90</v>
      </c>
      <c r="L61" s="163"/>
      <c r="M61" s="163"/>
      <c r="N61" s="163">
        <f>'将来負担比率（分子）の構造'!M$46</f>
        <v>135</v>
      </c>
      <c r="O61" s="163"/>
      <c r="P61" s="163"/>
    </row>
    <row r="62" spans="1:16" x14ac:dyDescent="0.2">
      <c r="A62" s="163" t="s">
        <v>35</v>
      </c>
      <c r="B62" s="163">
        <f>'将来負担比率（分子）の構造'!I$45</f>
        <v>4272</v>
      </c>
      <c r="C62" s="163"/>
      <c r="D62" s="163"/>
      <c r="E62" s="163">
        <f>'将来負担比率（分子）の構造'!J$45</f>
        <v>4256</v>
      </c>
      <c r="F62" s="163"/>
      <c r="G62" s="163"/>
      <c r="H62" s="163">
        <f>'将来負担比率（分子）の構造'!K$45</f>
        <v>4145</v>
      </c>
      <c r="I62" s="163"/>
      <c r="J62" s="163"/>
      <c r="K62" s="163">
        <f>'将来負担比率（分子）の構造'!L$45</f>
        <v>4043</v>
      </c>
      <c r="L62" s="163"/>
      <c r="M62" s="163"/>
      <c r="N62" s="163">
        <f>'将来負担比率（分子）の構造'!M$45</f>
        <v>4145</v>
      </c>
      <c r="O62" s="163"/>
      <c r="P62" s="163"/>
    </row>
    <row r="63" spans="1:16" x14ac:dyDescent="0.2">
      <c r="A63" s="163" t="s">
        <v>34</v>
      </c>
      <c r="B63" s="163">
        <f>'将来負担比率（分子）の構造'!I$44</f>
        <v>655</v>
      </c>
      <c r="C63" s="163"/>
      <c r="D63" s="163"/>
      <c r="E63" s="163">
        <f>'将来負担比率（分子）の構造'!J$44</f>
        <v>599</v>
      </c>
      <c r="F63" s="163"/>
      <c r="G63" s="163"/>
      <c r="H63" s="163">
        <f>'将来負担比率（分子）の構造'!K$44</f>
        <v>542</v>
      </c>
      <c r="I63" s="163"/>
      <c r="J63" s="163"/>
      <c r="K63" s="163">
        <f>'将来負担比率（分子）の構造'!L$44</f>
        <v>475</v>
      </c>
      <c r="L63" s="163"/>
      <c r="M63" s="163"/>
      <c r="N63" s="163">
        <f>'将来負担比率（分子）の構造'!M$44</f>
        <v>469</v>
      </c>
      <c r="O63" s="163"/>
      <c r="P63" s="163"/>
    </row>
    <row r="64" spans="1:16" x14ac:dyDescent="0.2">
      <c r="A64" s="163" t="s">
        <v>33</v>
      </c>
      <c r="B64" s="163">
        <f>'将来負担比率（分子）の構造'!I$43</f>
        <v>8451</v>
      </c>
      <c r="C64" s="163"/>
      <c r="D64" s="163"/>
      <c r="E64" s="163">
        <f>'将来負担比率（分子）の構造'!J$43</f>
        <v>7559</v>
      </c>
      <c r="F64" s="163"/>
      <c r="G64" s="163"/>
      <c r="H64" s="163">
        <f>'将来負担比率（分子）の構造'!K$43</f>
        <v>6670</v>
      </c>
      <c r="I64" s="163"/>
      <c r="J64" s="163"/>
      <c r="K64" s="163">
        <f>'将来負担比率（分子）の構造'!L$43</f>
        <v>6161</v>
      </c>
      <c r="L64" s="163"/>
      <c r="M64" s="163"/>
      <c r="N64" s="163">
        <f>'将来負担比率（分子）の構造'!M$43</f>
        <v>5792</v>
      </c>
      <c r="O64" s="163"/>
      <c r="P64" s="163"/>
    </row>
    <row r="65" spans="1:16" x14ac:dyDescent="0.2">
      <c r="A65" s="163" t="s">
        <v>32</v>
      </c>
      <c r="B65" s="163">
        <f>'将来負担比率（分子）の構造'!I$42</f>
        <v>5</v>
      </c>
      <c r="C65" s="163"/>
      <c r="D65" s="163"/>
      <c r="E65" s="163" t="str">
        <f>'将来負担比率（分子）の構造'!J$42</f>
        <v>-</v>
      </c>
      <c r="F65" s="163"/>
      <c r="G65" s="163"/>
      <c r="H65" s="163" t="str">
        <f>'将来負担比率（分子）の構造'!K$42</f>
        <v>-</v>
      </c>
      <c r="I65" s="163"/>
      <c r="J65" s="163"/>
      <c r="K65" s="163">
        <f>'将来負担比率（分子）の構造'!L$42</f>
        <v>3049</v>
      </c>
      <c r="L65" s="163"/>
      <c r="M65" s="163"/>
      <c r="N65" s="163">
        <f>'将来負担比率（分子）の構造'!M$42</f>
        <v>3049</v>
      </c>
      <c r="O65" s="163"/>
      <c r="P65" s="163"/>
    </row>
    <row r="66" spans="1:16" x14ac:dyDescent="0.2">
      <c r="A66" s="163" t="s">
        <v>31</v>
      </c>
      <c r="B66" s="163">
        <f>'将来負担比率（分子）の構造'!I$41</f>
        <v>28229</v>
      </c>
      <c r="C66" s="163"/>
      <c r="D66" s="163"/>
      <c r="E66" s="163">
        <f>'将来負担比率（分子）の構造'!J$41</f>
        <v>28478</v>
      </c>
      <c r="F66" s="163"/>
      <c r="G66" s="163"/>
      <c r="H66" s="163">
        <f>'将来負担比率（分子）の構造'!K$41</f>
        <v>27517</v>
      </c>
      <c r="I66" s="163"/>
      <c r="J66" s="163"/>
      <c r="K66" s="163">
        <f>'将来負担比率（分子）の構造'!L$41</f>
        <v>26762</v>
      </c>
      <c r="L66" s="163"/>
      <c r="M66" s="163"/>
      <c r="N66" s="163">
        <f>'将来負担比率（分子）の構造'!M$41</f>
        <v>25781</v>
      </c>
      <c r="O66" s="163"/>
      <c r="P66" s="163"/>
    </row>
    <row r="67" spans="1:16" x14ac:dyDescent="0.2">
      <c r="A67" s="163" t="s">
        <v>71</v>
      </c>
      <c r="B67" s="163" t="e">
        <f>NA()</f>
        <v>#N/A</v>
      </c>
      <c r="C67" s="163">
        <f>IF(ISNUMBER('将来負担比率（分子）の構造'!I$53), IF('将来負担比率（分子）の構造'!I$53 &lt; 0, 0, '将来負担比率（分子）の構造'!I$53), NA())</f>
        <v>9567</v>
      </c>
      <c r="D67" s="163" t="e">
        <f>NA()</f>
        <v>#N/A</v>
      </c>
      <c r="E67" s="163" t="e">
        <f>NA()</f>
        <v>#N/A</v>
      </c>
      <c r="F67" s="163">
        <f>IF(ISNUMBER('将来負担比率（分子）の構造'!J$53), IF('将来負担比率（分子）の構造'!J$53 &lt; 0, 0, '将来負担比率（分子）の構造'!J$53), NA())</f>
        <v>7934</v>
      </c>
      <c r="G67" s="163" t="e">
        <f>NA()</f>
        <v>#N/A</v>
      </c>
      <c r="H67" s="163" t="e">
        <f>NA()</f>
        <v>#N/A</v>
      </c>
      <c r="I67" s="163">
        <f>IF(ISNUMBER('将来負担比率（分子）の構造'!K$53), IF('将来負担比率（分子）の構造'!K$53 &lt; 0, 0, '将来負担比率（分子）の構造'!K$53), NA())</f>
        <v>6704</v>
      </c>
      <c r="J67" s="163" t="e">
        <f>NA()</f>
        <v>#N/A</v>
      </c>
      <c r="K67" s="163" t="e">
        <f>NA()</f>
        <v>#N/A</v>
      </c>
      <c r="L67" s="163">
        <f>IF(ISNUMBER('将来負担比率（分子）の構造'!L$53), IF('将来負担比率（分子）の構造'!L$53 &lt; 0, 0, '将来負担比率（分子）の構造'!L$53), NA())</f>
        <v>9792</v>
      </c>
      <c r="M67" s="163" t="e">
        <f>NA()</f>
        <v>#N/A</v>
      </c>
      <c r="N67" s="163" t="e">
        <f>NA()</f>
        <v>#N/A</v>
      </c>
      <c r="O67" s="163">
        <f>IF(ISNUMBER('将来負担比率（分子）の構造'!M$53), IF('将来負担比率（分子）の構造'!M$53 &lt; 0, 0, '将来負担比率（分子）の構造'!M$53), NA())</f>
        <v>9937</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3860</v>
      </c>
      <c r="C72" s="167">
        <f>基金残高に係る経年分析!G55</f>
        <v>3457</v>
      </c>
      <c r="D72" s="167">
        <f>基金残高に係る経年分析!H55</f>
        <v>2942</v>
      </c>
    </row>
    <row r="73" spans="1:16" x14ac:dyDescent="0.2">
      <c r="A73" s="166" t="s">
        <v>74</v>
      </c>
      <c r="B73" s="167">
        <f>基金残高に係る経年分析!F56</f>
        <v>263</v>
      </c>
      <c r="C73" s="167">
        <f>基金残高に係る経年分析!G56</f>
        <v>330</v>
      </c>
      <c r="D73" s="167">
        <f>基金残高に係る経年分析!H56</f>
        <v>376</v>
      </c>
    </row>
    <row r="74" spans="1:16" x14ac:dyDescent="0.2">
      <c r="A74" s="166" t="s">
        <v>75</v>
      </c>
      <c r="B74" s="167">
        <f>基金残高に係る経年分析!F57</f>
        <v>1340</v>
      </c>
      <c r="C74" s="167">
        <f>基金残高に係る経年分析!G57</f>
        <v>1214</v>
      </c>
      <c r="D74" s="167">
        <f>基金残高に係る経年分析!H57</f>
        <v>1506</v>
      </c>
    </row>
  </sheetData>
  <sheetProtection algorithmName="SHA-512" hashValue="AIyz1T8YCl84kTxC6s8dNiBy84+rfq0DOXetyx6P4muqSvugvZCXOLmfDZyy/4u7WPMQCK84nRZwvnKEJkEcig==" saltValue="F7P5z8sLafVDOgiF/crVo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6308188</v>
      </c>
      <c r="S5" s="677"/>
      <c r="T5" s="677"/>
      <c r="U5" s="677"/>
      <c r="V5" s="677"/>
      <c r="W5" s="677"/>
      <c r="X5" s="677"/>
      <c r="Y5" s="702"/>
      <c r="Z5" s="715">
        <v>25</v>
      </c>
      <c r="AA5" s="715"/>
      <c r="AB5" s="715"/>
      <c r="AC5" s="715"/>
      <c r="AD5" s="716">
        <v>6133907</v>
      </c>
      <c r="AE5" s="716"/>
      <c r="AF5" s="716"/>
      <c r="AG5" s="716"/>
      <c r="AH5" s="716"/>
      <c r="AI5" s="716"/>
      <c r="AJ5" s="716"/>
      <c r="AK5" s="716"/>
      <c r="AL5" s="703">
        <v>41.7</v>
      </c>
      <c r="AM5" s="685"/>
      <c r="AN5" s="685"/>
      <c r="AO5" s="704"/>
      <c r="AP5" s="679" t="s">
        <v>216</v>
      </c>
      <c r="AQ5" s="680"/>
      <c r="AR5" s="680"/>
      <c r="AS5" s="680"/>
      <c r="AT5" s="680"/>
      <c r="AU5" s="680"/>
      <c r="AV5" s="680"/>
      <c r="AW5" s="680"/>
      <c r="AX5" s="680"/>
      <c r="AY5" s="680"/>
      <c r="AZ5" s="680"/>
      <c r="BA5" s="680"/>
      <c r="BB5" s="680"/>
      <c r="BC5" s="680"/>
      <c r="BD5" s="680"/>
      <c r="BE5" s="680"/>
      <c r="BF5" s="681"/>
      <c r="BG5" s="621">
        <v>6103242</v>
      </c>
      <c r="BH5" s="622"/>
      <c r="BI5" s="622"/>
      <c r="BJ5" s="622"/>
      <c r="BK5" s="622"/>
      <c r="BL5" s="622"/>
      <c r="BM5" s="622"/>
      <c r="BN5" s="623"/>
      <c r="BO5" s="659">
        <v>96.8</v>
      </c>
      <c r="BP5" s="659"/>
      <c r="BQ5" s="659"/>
      <c r="BR5" s="659"/>
      <c r="BS5" s="660">
        <v>107326</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321963</v>
      </c>
      <c r="S6" s="622"/>
      <c r="T6" s="622"/>
      <c r="U6" s="622"/>
      <c r="V6" s="622"/>
      <c r="W6" s="622"/>
      <c r="X6" s="622"/>
      <c r="Y6" s="623"/>
      <c r="Z6" s="659">
        <v>1.3</v>
      </c>
      <c r="AA6" s="659"/>
      <c r="AB6" s="659"/>
      <c r="AC6" s="659"/>
      <c r="AD6" s="660">
        <v>321963</v>
      </c>
      <c r="AE6" s="660"/>
      <c r="AF6" s="660"/>
      <c r="AG6" s="660"/>
      <c r="AH6" s="660"/>
      <c r="AI6" s="660"/>
      <c r="AJ6" s="660"/>
      <c r="AK6" s="660"/>
      <c r="AL6" s="624">
        <v>2.2000000000000002</v>
      </c>
      <c r="AM6" s="625"/>
      <c r="AN6" s="625"/>
      <c r="AO6" s="661"/>
      <c r="AP6" s="618" t="s">
        <v>221</v>
      </c>
      <c r="AQ6" s="619"/>
      <c r="AR6" s="619"/>
      <c r="AS6" s="619"/>
      <c r="AT6" s="619"/>
      <c r="AU6" s="619"/>
      <c r="AV6" s="619"/>
      <c r="AW6" s="619"/>
      <c r="AX6" s="619"/>
      <c r="AY6" s="619"/>
      <c r="AZ6" s="619"/>
      <c r="BA6" s="619"/>
      <c r="BB6" s="619"/>
      <c r="BC6" s="619"/>
      <c r="BD6" s="619"/>
      <c r="BE6" s="619"/>
      <c r="BF6" s="620"/>
      <c r="BG6" s="621">
        <v>6103242</v>
      </c>
      <c r="BH6" s="622"/>
      <c r="BI6" s="622"/>
      <c r="BJ6" s="622"/>
      <c r="BK6" s="622"/>
      <c r="BL6" s="622"/>
      <c r="BM6" s="622"/>
      <c r="BN6" s="623"/>
      <c r="BO6" s="659">
        <v>96.8</v>
      </c>
      <c r="BP6" s="659"/>
      <c r="BQ6" s="659"/>
      <c r="BR6" s="659"/>
      <c r="BS6" s="660">
        <v>107326</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178821</v>
      </c>
      <c r="CS6" s="622"/>
      <c r="CT6" s="622"/>
      <c r="CU6" s="622"/>
      <c r="CV6" s="622"/>
      <c r="CW6" s="622"/>
      <c r="CX6" s="622"/>
      <c r="CY6" s="623"/>
      <c r="CZ6" s="703">
        <v>0.7</v>
      </c>
      <c r="DA6" s="685"/>
      <c r="DB6" s="685"/>
      <c r="DC6" s="705"/>
      <c r="DD6" s="627" t="s">
        <v>122</v>
      </c>
      <c r="DE6" s="622"/>
      <c r="DF6" s="622"/>
      <c r="DG6" s="622"/>
      <c r="DH6" s="622"/>
      <c r="DI6" s="622"/>
      <c r="DJ6" s="622"/>
      <c r="DK6" s="622"/>
      <c r="DL6" s="622"/>
      <c r="DM6" s="622"/>
      <c r="DN6" s="622"/>
      <c r="DO6" s="622"/>
      <c r="DP6" s="623"/>
      <c r="DQ6" s="627">
        <v>178820</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2305</v>
      </c>
      <c r="S7" s="622"/>
      <c r="T7" s="622"/>
      <c r="U7" s="622"/>
      <c r="V7" s="622"/>
      <c r="W7" s="622"/>
      <c r="X7" s="622"/>
      <c r="Y7" s="623"/>
      <c r="Z7" s="659">
        <v>0</v>
      </c>
      <c r="AA7" s="659"/>
      <c r="AB7" s="659"/>
      <c r="AC7" s="659"/>
      <c r="AD7" s="660">
        <v>2305</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2488461</v>
      </c>
      <c r="BH7" s="622"/>
      <c r="BI7" s="622"/>
      <c r="BJ7" s="622"/>
      <c r="BK7" s="622"/>
      <c r="BL7" s="622"/>
      <c r="BM7" s="622"/>
      <c r="BN7" s="623"/>
      <c r="BO7" s="659">
        <v>39.4</v>
      </c>
      <c r="BP7" s="659"/>
      <c r="BQ7" s="659"/>
      <c r="BR7" s="659"/>
      <c r="BS7" s="660">
        <v>107326</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3784589</v>
      </c>
      <c r="CS7" s="622"/>
      <c r="CT7" s="622"/>
      <c r="CU7" s="622"/>
      <c r="CV7" s="622"/>
      <c r="CW7" s="622"/>
      <c r="CX7" s="622"/>
      <c r="CY7" s="623"/>
      <c r="CZ7" s="659">
        <v>15.8</v>
      </c>
      <c r="DA7" s="659"/>
      <c r="DB7" s="659"/>
      <c r="DC7" s="659"/>
      <c r="DD7" s="627">
        <v>433140</v>
      </c>
      <c r="DE7" s="622"/>
      <c r="DF7" s="622"/>
      <c r="DG7" s="622"/>
      <c r="DH7" s="622"/>
      <c r="DI7" s="622"/>
      <c r="DJ7" s="622"/>
      <c r="DK7" s="622"/>
      <c r="DL7" s="622"/>
      <c r="DM7" s="622"/>
      <c r="DN7" s="622"/>
      <c r="DO7" s="622"/>
      <c r="DP7" s="623"/>
      <c r="DQ7" s="627">
        <v>2925691</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45733</v>
      </c>
      <c r="S8" s="622"/>
      <c r="T8" s="622"/>
      <c r="U8" s="622"/>
      <c r="V8" s="622"/>
      <c r="W8" s="622"/>
      <c r="X8" s="622"/>
      <c r="Y8" s="623"/>
      <c r="Z8" s="659">
        <v>0.2</v>
      </c>
      <c r="AA8" s="659"/>
      <c r="AB8" s="659"/>
      <c r="AC8" s="659"/>
      <c r="AD8" s="660">
        <v>45733</v>
      </c>
      <c r="AE8" s="660"/>
      <c r="AF8" s="660"/>
      <c r="AG8" s="660"/>
      <c r="AH8" s="660"/>
      <c r="AI8" s="660"/>
      <c r="AJ8" s="660"/>
      <c r="AK8" s="660"/>
      <c r="AL8" s="624">
        <v>0.3</v>
      </c>
      <c r="AM8" s="625"/>
      <c r="AN8" s="625"/>
      <c r="AO8" s="661"/>
      <c r="AP8" s="618" t="s">
        <v>227</v>
      </c>
      <c r="AQ8" s="619"/>
      <c r="AR8" s="619"/>
      <c r="AS8" s="619"/>
      <c r="AT8" s="619"/>
      <c r="AU8" s="619"/>
      <c r="AV8" s="619"/>
      <c r="AW8" s="619"/>
      <c r="AX8" s="619"/>
      <c r="AY8" s="619"/>
      <c r="AZ8" s="619"/>
      <c r="BA8" s="619"/>
      <c r="BB8" s="619"/>
      <c r="BC8" s="619"/>
      <c r="BD8" s="619"/>
      <c r="BE8" s="619"/>
      <c r="BF8" s="620"/>
      <c r="BG8" s="621">
        <v>69597</v>
      </c>
      <c r="BH8" s="622"/>
      <c r="BI8" s="622"/>
      <c r="BJ8" s="622"/>
      <c r="BK8" s="622"/>
      <c r="BL8" s="622"/>
      <c r="BM8" s="622"/>
      <c r="BN8" s="623"/>
      <c r="BO8" s="659">
        <v>1.1000000000000001</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8643750</v>
      </c>
      <c r="CS8" s="622"/>
      <c r="CT8" s="622"/>
      <c r="CU8" s="622"/>
      <c r="CV8" s="622"/>
      <c r="CW8" s="622"/>
      <c r="CX8" s="622"/>
      <c r="CY8" s="623"/>
      <c r="CZ8" s="659">
        <v>36.200000000000003</v>
      </c>
      <c r="DA8" s="659"/>
      <c r="DB8" s="659"/>
      <c r="DC8" s="659"/>
      <c r="DD8" s="627">
        <v>3485</v>
      </c>
      <c r="DE8" s="622"/>
      <c r="DF8" s="622"/>
      <c r="DG8" s="622"/>
      <c r="DH8" s="622"/>
      <c r="DI8" s="622"/>
      <c r="DJ8" s="622"/>
      <c r="DK8" s="622"/>
      <c r="DL8" s="622"/>
      <c r="DM8" s="622"/>
      <c r="DN8" s="622"/>
      <c r="DO8" s="622"/>
      <c r="DP8" s="623"/>
      <c r="DQ8" s="627">
        <v>4869455</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61704</v>
      </c>
      <c r="S9" s="622"/>
      <c r="T9" s="622"/>
      <c r="U9" s="622"/>
      <c r="V9" s="622"/>
      <c r="W9" s="622"/>
      <c r="X9" s="622"/>
      <c r="Y9" s="623"/>
      <c r="Z9" s="659">
        <v>0.2</v>
      </c>
      <c r="AA9" s="659"/>
      <c r="AB9" s="659"/>
      <c r="AC9" s="659"/>
      <c r="AD9" s="660">
        <v>61704</v>
      </c>
      <c r="AE9" s="660"/>
      <c r="AF9" s="660"/>
      <c r="AG9" s="660"/>
      <c r="AH9" s="660"/>
      <c r="AI9" s="660"/>
      <c r="AJ9" s="660"/>
      <c r="AK9" s="660"/>
      <c r="AL9" s="624">
        <v>0.4</v>
      </c>
      <c r="AM9" s="625"/>
      <c r="AN9" s="625"/>
      <c r="AO9" s="661"/>
      <c r="AP9" s="618" t="s">
        <v>230</v>
      </c>
      <c r="AQ9" s="619"/>
      <c r="AR9" s="619"/>
      <c r="AS9" s="619"/>
      <c r="AT9" s="619"/>
      <c r="AU9" s="619"/>
      <c r="AV9" s="619"/>
      <c r="AW9" s="619"/>
      <c r="AX9" s="619"/>
      <c r="AY9" s="619"/>
      <c r="AZ9" s="619"/>
      <c r="BA9" s="619"/>
      <c r="BB9" s="619"/>
      <c r="BC9" s="619"/>
      <c r="BD9" s="619"/>
      <c r="BE9" s="619"/>
      <c r="BF9" s="620"/>
      <c r="BG9" s="621">
        <v>1974763</v>
      </c>
      <c r="BH9" s="622"/>
      <c r="BI9" s="622"/>
      <c r="BJ9" s="622"/>
      <c r="BK9" s="622"/>
      <c r="BL9" s="622"/>
      <c r="BM9" s="622"/>
      <c r="BN9" s="623"/>
      <c r="BO9" s="659">
        <v>31.3</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1704772</v>
      </c>
      <c r="CS9" s="622"/>
      <c r="CT9" s="622"/>
      <c r="CU9" s="622"/>
      <c r="CV9" s="622"/>
      <c r="CW9" s="622"/>
      <c r="CX9" s="622"/>
      <c r="CY9" s="623"/>
      <c r="CZ9" s="659">
        <v>7.1</v>
      </c>
      <c r="DA9" s="659"/>
      <c r="DB9" s="659"/>
      <c r="DC9" s="659"/>
      <c r="DD9" s="627">
        <v>31204</v>
      </c>
      <c r="DE9" s="622"/>
      <c r="DF9" s="622"/>
      <c r="DG9" s="622"/>
      <c r="DH9" s="622"/>
      <c r="DI9" s="622"/>
      <c r="DJ9" s="622"/>
      <c r="DK9" s="622"/>
      <c r="DL9" s="622"/>
      <c r="DM9" s="622"/>
      <c r="DN9" s="622"/>
      <c r="DO9" s="622"/>
      <c r="DP9" s="623"/>
      <c r="DQ9" s="627">
        <v>1587991</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167804</v>
      </c>
      <c r="BH10" s="622"/>
      <c r="BI10" s="622"/>
      <c r="BJ10" s="622"/>
      <c r="BK10" s="622"/>
      <c r="BL10" s="622"/>
      <c r="BM10" s="622"/>
      <c r="BN10" s="623"/>
      <c r="BO10" s="659">
        <v>2.7</v>
      </c>
      <c r="BP10" s="659"/>
      <c r="BQ10" s="659"/>
      <c r="BR10" s="659"/>
      <c r="BS10" s="660">
        <v>28050</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33839</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26138</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1199392</v>
      </c>
      <c r="S11" s="622"/>
      <c r="T11" s="622"/>
      <c r="U11" s="622"/>
      <c r="V11" s="622"/>
      <c r="W11" s="622"/>
      <c r="X11" s="622"/>
      <c r="Y11" s="623"/>
      <c r="Z11" s="624">
        <v>4.8</v>
      </c>
      <c r="AA11" s="625"/>
      <c r="AB11" s="625"/>
      <c r="AC11" s="626"/>
      <c r="AD11" s="627">
        <v>1199392</v>
      </c>
      <c r="AE11" s="622"/>
      <c r="AF11" s="622"/>
      <c r="AG11" s="622"/>
      <c r="AH11" s="622"/>
      <c r="AI11" s="622"/>
      <c r="AJ11" s="622"/>
      <c r="AK11" s="623"/>
      <c r="AL11" s="624">
        <v>8.1999999999999993</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276297</v>
      </c>
      <c r="BH11" s="622"/>
      <c r="BI11" s="622"/>
      <c r="BJ11" s="622"/>
      <c r="BK11" s="622"/>
      <c r="BL11" s="622"/>
      <c r="BM11" s="622"/>
      <c r="BN11" s="623"/>
      <c r="BO11" s="659">
        <v>4.4000000000000004</v>
      </c>
      <c r="BP11" s="659"/>
      <c r="BQ11" s="659"/>
      <c r="BR11" s="659"/>
      <c r="BS11" s="660">
        <v>79276</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664729</v>
      </c>
      <c r="CS11" s="622"/>
      <c r="CT11" s="622"/>
      <c r="CU11" s="622"/>
      <c r="CV11" s="622"/>
      <c r="CW11" s="622"/>
      <c r="CX11" s="622"/>
      <c r="CY11" s="623"/>
      <c r="CZ11" s="659">
        <v>2.8</v>
      </c>
      <c r="DA11" s="659"/>
      <c r="DB11" s="659"/>
      <c r="DC11" s="659"/>
      <c r="DD11" s="627">
        <v>108579</v>
      </c>
      <c r="DE11" s="622"/>
      <c r="DF11" s="622"/>
      <c r="DG11" s="622"/>
      <c r="DH11" s="622"/>
      <c r="DI11" s="622"/>
      <c r="DJ11" s="622"/>
      <c r="DK11" s="622"/>
      <c r="DL11" s="622"/>
      <c r="DM11" s="622"/>
      <c r="DN11" s="622"/>
      <c r="DO11" s="622"/>
      <c r="DP11" s="623"/>
      <c r="DQ11" s="627">
        <v>328453</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12420</v>
      </c>
      <c r="S12" s="622"/>
      <c r="T12" s="622"/>
      <c r="U12" s="622"/>
      <c r="V12" s="622"/>
      <c r="W12" s="622"/>
      <c r="X12" s="622"/>
      <c r="Y12" s="623"/>
      <c r="Z12" s="659">
        <v>0</v>
      </c>
      <c r="AA12" s="659"/>
      <c r="AB12" s="659"/>
      <c r="AC12" s="659"/>
      <c r="AD12" s="660">
        <v>12420</v>
      </c>
      <c r="AE12" s="660"/>
      <c r="AF12" s="660"/>
      <c r="AG12" s="660"/>
      <c r="AH12" s="660"/>
      <c r="AI12" s="660"/>
      <c r="AJ12" s="660"/>
      <c r="AK12" s="660"/>
      <c r="AL12" s="624">
        <v>0.1</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2965231</v>
      </c>
      <c r="BH12" s="622"/>
      <c r="BI12" s="622"/>
      <c r="BJ12" s="622"/>
      <c r="BK12" s="622"/>
      <c r="BL12" s="622"/>
      <c r="BM12" s="622"/>
      <c r="BN12" s="623"/>
      <c r="BO12" s="659">
        <v>47</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1285401</v>
      </c>
      <c r="CS12" s="622"/>
      <c r="CT12" s="622"/>
      <c r="CU12" s="622"/>
      <c r="CV12" s="622"/>
      <c r="CW12" s="622"/>
      <c r="CX12" s="622"/>
      <c r="CY12" s="623"/>
      <c r="CZ12" s="659">
        <v>5.4</v>
      </c>
      <c r="DA12" s="659"/>
      <c r="DB12" s="659"/>
      <c r="DC12" s="659"/>
      <c r="DD12" s="627">
        <v>49967</v>
      </c>
      <c r="DE12" s="622"/>
      <c r="DF12" s="622"/>
      <c r="DG12" s="622"/>
      <c r="DH12" s="622"/>
      <c r="DI12" s="622"/>
      <c r="DJ12" s="622"/>
      <c r="DK12" s="622"/>
      <c r="DL12" s="622"/>
      <c r="DM12" s="622"/>
      <c r="DN12" s="622"/>
      <c r="DO12" s="622"/>
      <c r="DP12" s="623"/>
      <c r="DQ12" s="627">
        <v>447802</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2910343</v>
      </c>
      <c r="BH13" s="622"/>
      <c r="BI13" s="622"/>
      <c r="BJ13" s="622"/>
      <c r="BK13" s="622"/>
      <c r="BL13" s="622"/>
      <c r="BM13" s="622"/>
      <c r="BN13" s="623"/>
      <c r="BO13" s="659">
        <v>46.1</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2466703</v>
      </c>
      <c r="CS13" s="622"/>
      <c r="CT13" s="622"/>
      <c r="CU13" s="622"/>
      <c r="CV13" s="622"/>
      <c r="CW13" s="622"/>
      <c r="CX13" s="622"/>
      <c r="CY13" s="623"/>
      <c r="CZ13" s="659">
        <v>10.3</v>
      </c>
      <c r="DA13" s="659"/>
      <c r="DB13" s="659"/>
      <c r="DC13" s="659"/>
      <c r="DD13" s="627">
        <v>721367</v>
      </c>
      <c r="DE13" s="622"/>
      <c r="DF13" s="622"/>
      <c r="DG13" s="622"/>
      <c r="DH13" s="622"/>
      <c r="DI13" s="622"/>
      <c r="DJ13" s="622"/>
      <c r="DK13" s="622"/>
      <c r="DL13" s="622"/>
      <c r="DM13" s="622"/>
      <c r="DN13" s="622"/>
      <c r="DO13" s="622"/>
      <c r="DP13" s="623"/>
      <c r="DQ13" s="627">
        <v>1721266</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215729</v>
      </c>
      <c r="BH14" s="622"/>
      <c r="BI14" s="622"/>
      <c r="BJ14" s="622"/>
      <c r="BK14" s="622"/>
      <c r="BL14" s="622"/>
      <c r="BM14" s="622"/>
      <c r="BN14" s="623"/>
      <c r="BO14" s="659">
        <v>3.4</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812120</v>
      </c>
      <c r="CS14" s="622"/>
      <c r="CT14" s="622"/>
      <c r="CU14" s="622"/>
      <c r="CV14" s="622"/>
      <c r="CW14" s="622"/>
      <c r="CX14" s="622"/>
      <c r="CY14" s="623"/>
      <c r="CZ14" s="659">
        <v>3.4</v>
      </c>
      <c r="DA14" s="659"/>
      <c r="DB14" s="659"/>
      <c r="DC14" s="659"/>
      <c r="DD14" s="627">
        <v>14845</v>
      </c>
      <c r="DE14" s="622"/>
      <c r="DF14" s="622"/>
      <c r="DG14" s="622"/>
      <c r="DH14" s="622"/>
      <c r="DI14" s="622"/>
      <c r="DJ14" s="622"/>
      <c r="DK14" s="622"/>
      <c r="DL14" s="622"/>
      <c r="DM14" s="622"/>
      <c r="DN14" s="622"/>
      <c r="DO14" s="622"/>
      <c r="DP14" s="623"/>
      <c r="DQ14" s="627">
        <v>726556</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40655</v>
      </c>
      <c r="S15" s="622"/>
      <c r="T15" s="622"/>
      <c r="U15" s="622"/>
      <c r="V15" s="622"/>
      <c r="W15" s="622"/>
      <c r="X15" s="622"/>
      <c r="Y15" s="623"/>
      <c r="Z15" s="659">
        <v>0.2</v>
      </c>
      <c r="AA15" s="659"/>
      <c r="AB15" s="659"/>
      <c r="AC15" s="659"/>
      <c r="AD15" s="660">
        <v>40655</v>
      </c>
      <c r="AE15" s="660"/>
      <c r="AF15" s="660"/>
      <c r="AG15" s="660"/>
      <c r="AH15" s="660"/>
      <c r="AI15" s="660"/>
      <c r="AJ15" s="660"/>
      <c r="AK15" s="660"/>
      <c r="AL15" s="624">
        <v>0.3</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433821</v>
      </c>
      <c r="BH15" s="622"/>
      <c r="BI15" s="622"/>
      <c r="BJ15" s="622"/>
      <c r="BK15" s="622"/>
      <c r="BL15" s="622"/>
      <c r="BM15" s="622"/>
      <c r="BN15" s="623"/>
      <c r="BO15" s="659">
        <v>6.9</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2390396</v>
      </c>
      <c r="CS15" s="622"/>
      <c r="CT15" s="622"/>
      <c r="CU15" s="622"/>
      <c r="CV15" s="622"/>
      <c r="CW15" s="622"/>
      <c r="CX15" s="622"/>
      <c r="CY15" s="623"/>
      <c r="CZ15" s="659">
        <v>10</v>
      </c>
      <c r="DA15" s="659"/>
      <c r="DB15" s="659"/>
      <c r="DC15" s="659"/>
      <c r="DD15" s="627">
        <v>24189</v>
      </c>
      <c r="DE15" s="622"/>
      <c r="DF15" s="622"/>
      <c r="DG15" s="622"/>
      <c r="DH15" s="622"/>
      <c r="DI15" s="622"/>
      <c r="DJ15" s="622"/>
      <c r="DK15" s="622"/>
      <c r="DL15" s="622"/>
      <c r="DM15" s="622"/>
      <c r="DN15" s="622"/>
      <c r="DO15" s="622"/>
      <c r="DP15" s="623"/>
      <c r="DQ15" s="627">
        <v>1992285</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131681</v>
      </c>
      <c r="S16" s="622"/>
      <c r="T16" s="622"/>
      <c r="U16" s="622"/>
      <c r="V16" s="622"/>
      <c r="W16" s="622"/>
      <c r="X16" s="622"/>
      <c r="Y16" s="623"/>
      <c r="Z16" s="659">
        <v>0.5</v>
      </c>
      <c r="AA16" s="659"/>
      <c r="AB16" s="659"/>
      <c r="AC16" s="659"/>
      <c r="AD16" s="660">
        <v>131681</v>
      </c>
      <c r="AE16" s="660"/>
      <c r="AF16" s="660"/>
      <c r="AG16" s="660"/>
      <c r="AH16" s="660"/>
      <c r="AI16" s="660"/>
      <c r="AJ16" s="660"/>
      <c r="AK16" s="660"/>
      <c r="AL16" s="624">
        <v>0.9</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4122</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v>2460</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224828</v>
      </c>
      <c r="S17" s="622"/>
      <c r="T17" s="622"/>
      <c r="U17" s="622"/>
      <c r="V17" s="622"/>
      <c r="W17" s="622"/>
      <c r="X17" s="622"/>
      <c r="Y17" s="623"/>
      <c r="Z17" s="659">
        <v>0.9</v>
      </c>
      <c r="AA17" s="659"/>
      <c r="AB17" s="659"/>
      <c r="AC17" s="659"/>
      <c r="AD17" s="660">
        <v>224828</v>
      </c>
      <c r="AE17" s="660"/>
      <c r="AF17" s="660"/>
      <c r="AG17" s="660"/>
      <c r="AH17" s="660"/>
      <c r="AI17" s="660"/>
      <c r="AJ17" s="660"/>
      <c r="AK17" s="660"/>
      <c r="AL17" s="624">
        <v>1.5</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1923627</v>
      </c>
      <c r="CS17" s="622"/>
      <c r="CT17" s="622"/>
      <c r="CU17" s="622"/>
      <c r="CV17" s="622"/>
      <c r="CW17" s="622"/>
      <c r="CX17" s="622"/>
      <c r="CY17" s="623"/>
      <c r="CZ17" s="659">
        <v>8.1</v>
      </c>
      <c r="DA17" s="659"/>
      <c r="DB17" s="659"/>
      <c r="DC17" s="659"/>
      <c r="DD17" s="627" t="s">
        <v>122</v>
      </c>
      <c r="DE17" s="622"/>
      <c r="DF17" s="622"/>
      <c r="DG17" s="622"/>
      <c r="DH17" s="622"/>
      <c r="DI17" s="622"/>
      <c r="DJ17" s="622"/>
      <c r="DK17" s="622"/>
      <c r="DL17" s="622"/>
      <c r="DM17" s="622"/>
      <c r="DN17" s="622"/>
      <c r="DO17" s="622"/>
      <c r="DP17" s="623"/>
      <c r="DQ17" s="627">
        <v>1923627</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32952</v>
      </c>
      <c r="S18" s="622"/>
      <c r="T18" s="622"/>
      <c r="U18" s="622"/>
      <c r="V18" s="622"/>
      <c r="W18" s="622"/>
      <c r="X18" s="622"/>
      <c r="Y18" s="623"/>
      <c r="Z18" s="659">
        <v>0.1</v>
      </c>
      <c r="AA18" s="659"/>
      <c r="AB18" s="659"/>
      <c r="AC18" s="659"/>
      <c r="AD18" s="660">
        <v>32952</v>
      </c>
      <c r="AE18" s="660"/>
      <c r="AF18" s="660"/>
      <c r="AG18" s="660"/>
      <c r="AH18" s="660"/>
      <c r="AI18" s="660"/>
      <c r="AJ18" s="660"/>
      <c r="AK18" s="660"/>
      <c r="AL18" s="624">
        <v>0.2</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187147</v>
      </c>
      <c r="S19" s="622"/>
      <c r="T19" s="622"/>
      <c r="U19" s="622"/>
      <c r="V19" s="622"/>
      <c r="W19" s="622"/>
      <c r="X19" s="622"/>
      <c r="Y19" s="623"/>
      <c r="Z19" s="659">
        <v>0.7</v>
      </c>
      <c r="AA19" s="659"/>
      <c r="AB19" s="659"/>
      <c r="AC19" s="659"/>
      <c r="AD19" s="660">
        <v>187147</v>
      </c>
      <c r="AE19" s="660"/>
      <c r="AF19" s="660"/>
      <c r="AG19" s="660"/>
      <c r="AH19" s="660"/>
      <c r="AI19" s="660"/>
      <c r="AJ19" s="660"/>
      <c r="AK19" s="660"/>
      <c r="AL19" s="624">
        <v>1.3</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204946</v>
      </c>
      <c r="BH19" s="622"/>
      <c r="BI19" s="622"/>
      <c r="BJ19" s="622"/>
      <c r="BK19" s="622"/>
      <c r="BL19" s="622"/>
      <c r="BM19" s="622"/>
      <c r="BN19" s="623"/>
      <c r="BO19" s="659">
        <v>3.2</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4729</v>
      </c>
      <c r="S20" s="622"/>
      <c r="T20" s="622"/>
      <c r="U20" s="622"/>
      <c r="V20" s="622"/>
      <c r="W20" s="622"/>
      <c r="X20" s="622"/>
      <c r="Y20" s="623"/>
      <c r="Z20" s="659">
        <v>0</v>
      </c>
      <c r="AA20" s="659"/>
      <c r="AB20" s="659"/>
      <c r="AC20" s="659"/>
      <c r="AD20" s="660">
        <v>4729</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204946</v>
      </c>
      <c r="BH20" s="622"/>
      <c r="BI20" s="622"/>
      <c r="BJ20" s="622"/>
      <c r="BK20" s="622"/>
      <c r="BL20" s="622"/>
      <c r="BM20" s="622"/>
      <c r="BN20" s="623"/>
      <c r="BO20" s="659">
        <v>3.2</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23892869</v>
      </c>
      <c r="CS20" s="622"/>
      <c r="CT20" s="622"/>
      <c r="CU20" s="622"/>
      <c r="CV20" s="622"/>
      <c r="CW20" s="622"/>
      <c r="CX20" s="622"/>
      <c r="CY20" s="623"/>
      <c r="CZ20" s="659">
        <v>100</v>
      </c>
      <c r="DA20" s="659"/>
      <c r="DB20" s="659"/>
      <c r="DC20" s="659"/>
      <c r="DD20" s="627">
        <v>1386776</v>
      </c>
      <c r="DE20" s="622"/>
      <c r="DF20" s="622"/>
      <c r="DG20" s="622"/>
      <c r="DH20" s="622"/>
      <c r="DI20" s="622"/>
      <c r="DJ20" s="622"/>
      <c r="DK20" s="622"/>
      <c r="DL20" s="622"/>
      <c r="DM20" s="622"/>
      <c r="DN20" s="622"/>
      <c r="DO20" s="622"/>
      <c r="DP20" s="623"/>
      <c r="DQ20" s="627">
        <v>16730544</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7171508</v>
      </c>
      <c r="S21" s="622"/>
      <c r="T21" s="622"/>
      <c r="U21" s="622"/>
      <c r="V21" s="622"/>
      <c r="W21" s="622"/>
      <c r="X21" s="622"/>
      <c r="Y21" s="623"/>
      <c r="Z21" s="659">
        <v>28.4</v>
      </c>
      <c r="AA21" s="659"/>
      <c r="AB21" s="659"/>
      <c r="AC21" s="659"/>
      <c r="AD21" s="660">
        <v>6454959</v>
      </c>
      <c r="AE21" s="660"/>
      <c r="AF21" s="660"/>
      <c r="AG21" s="660"/>
      <c r="AH21" s="660"/>
      <c r="AI21" s="660"/>
      <c r="AJ21" s="660"/>
      <c r="AK21" s="660"/>
      <c r="AL21" s="624">
        <v>43.9</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30665</v>
      </c>
      <c r="BH21" s="622"/>
      <c r="BI21" s="622"/>
      <c r="BJ21" s="622"/>
      <c r="BK21" s="622"/>
      <c r="BL21" s="622"/>
      <c r="BM21" s="622"/>
      <c r="BN21" s="623"/>
      <c r="BO21" s="659">
        <v>0.5</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6454959</v>
      </c>
      <c r="S22" s="622"/>
      <c r="T22" s="622"/>
      <c r="U22" s="622"/>
      <c r="V22" s="622"/>
      <c r="W22" s="622"/>
      <c r="X22" s="622"/>
      <c r="Y22" s="623"/>
      <c r="Z22" s="659">
        <v>25.6</v>
      </c>
      <c r="AA22" s="659"/>
      <c r="AB22" s="659"/>
      <c r="AC22" s="659"/>
      <c r="AD22" s="660">
        <v>6454959</v>
      </c>
      <c r="AE22" s="660"/>
      <c r="AF22" s="660"/>
      <c r="AG22" s="660"/>
      <c r="AH22" s="660"/>
      <c r="AI22" s="660"/>
      <c r="AJ22" s="660"/>
      <c r="AK22" s="660"/>
      <c r="AL22" s="624">
        <v>43.9</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716549</v>
      </c>
      <c r="S23" s="622"/>
      <c r="T23" s="622"/>
      <c r="U23" s="622"/>
      <c r="V23" s="622"/>
      <c r="W23" s="622"/>
      <c r="X23" s="622"/>
      <c r="Y23" s="623"/>
      <c r="Z23" s="659">
        <v>2.8</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174281</v>
      </c>
      <c r="BH23" s="622"/>
      <c r="BI23" s="622"/>
      <c r="BJ23" s="622"/>
      <c r="BK23" s="622"/>
      <c r="BL23" s="622"/>
      <c r="BM23" s="622"/>
      <c r="BN23" s="623"/>
      <c r="BO23" s="659">
        <v>2.8</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10476628</v>
      </c>
      <c r="CS24" s="677"/>
      <c r="CT24" s="677"/>
      <c r="CU24" s="677"/>
      <c r="CV24" s="677"/>
      <c r="CW24" s="677"/>
      <c r="CX24" s="677"/>
      <c r="CY24" s="702"/>
      <c r="CZ24" s="703">
        <v>43.8</v>
      </c>
      <c r="DA24" s="685"/>
      <c r="DB24" s="685"/>
      <c r="DC24" s="705"/>
      <c r="DD24" s="701">
        <v>7033647</v>
      </c>
      <c r="DE24" s="677"/>
      <c r="DF24" s="677"/>
      <c r="DG24" s="677"/>
      <c r="DH24" s="677"/>
      <c r="DI24" s="677"/>
      <c r="DJ24" s="677"/>
      <c r="DK24" s="702"/>
      <c r="DL24" s="701">
        <v>6936048</v>
      </c>
      <c r="DM24" s="677"/>
      <c r="DN24" s="677"/>
      <c r="DO24" s="677"/>
      <c r="DP24" s="677"/>
      <c r="DQ24" s="677"/>
      <c r="DR24" s="677"/>
      <c r="DS24" s="677"/>
      <c r="DT24" s="677"/>
      <c r="DU24" s="677"/>
      <c r="DV24" s="702"/>
      <c r="DW24" s="703">
        <v>47</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15520377</v>
      </c>
      <c r="S25" s="622"/>
      <c r="T25" s="622"/>
      <c r="U25" s="622"/>
      <c r="V25" s="622"/>
      <c r="W25" s="622"/>
      <c r="X25" s="622"/>
      <c r="Y25" s="623"/>
      <c r="Z25" s="659">
        <v>61.6</v>
      </c>
      <c r="AA25" s="659"/>
      <c r="AB25" s="659"/>
      <c r="AC25" s="659"/>
      <c r="AD25" s="660">
        <v>14629547</v>
      </c>
      <c r="AE25" s="660"/>
      <c r="AF25" s="660"/>
      <c r="AG25" s="660"/>
      <c r="AH25" s="660"/>
      <c r="AI25" s="660"/>
      <c r="AJ25" s="660"/>
      <c r="AK25" s="660"/>
      <c r="AL25" s="624">
        <v>99.5</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4095311</v>
      </c>
      <c r="CS25" s="634"/>
      <c r="CT25" s="634"/>
      <c r="CU25" s="634"/>
      <c r="CV25" s="634"/>
      <c r="CW25" s="634"/>
      <c r="CX25" s="634"/>
      <c r="CY25" s="635"/>
      <c r="CZ25" s="624">
        <v>17.100000000000001</v>
      </c>
      <c r="DA25" s="636"/>
      <c r="DB25" s="636"/>
      <c r="DC25" s="637"/>
      <c r="DD25" s="627">
        <v>3819753</v>
      </c>
      <c r="DE25" s="634"/>
      <c r="DF25" s="634"/>
      <c r="DG25" s="634"/>
      <c r="DH25" s="634"/>
      <c r="DI25" s="634"/>
      <c r="DJ25" s="634"/>
      <c r="DK25" s="635"/>
      <c r="DL25" s="627">
        <v>3722432</v>
      </c>
      <c r="DM25" s="634"/>
      <c r="DN25" s="634"/>
      <c r="DO25" s="634"/>
      <c r="DP25" s="634"/>
      <c r="DQ25" s="634"/>
      <c r="DR25" s="634"/>
      <c r="DS25" s="634"/>
      <c r="DT25" s="634"/>
      <c r="DU25" s="634"/>
      <c r="DV25" s="635"/>
      <c r="DW25" s="624">
        <v>25.2</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7965</v>
      </c>
      <c r="S26" s="622"/>
      <c r="T26" s="622"/>
      <c r="U26" s="622"/>
      <c r="V26" s="622"/>
      <c r="W26" s="622"/>
      <c r="X26" s="622"/>
      <c r="Y26" s="623"/>
      <c r="Z26" s="659">
        <v>0</v>
      </c>
      <c r="AA26" s="659"/>
      <c r="AB26" s="659"/>
      <c r="AC26" s="659"/>
      <c r="AD26" s="660">
        <v>7965</v>
      </c>
      <c r="AE26" s="660"/>
      <c r="AF26" s="660"/>
      <c r="AG26" s="660"/>
      <c r="AH26" s="660"/>
      <c r="AI26" s="660"/>
      <c r="AJ26" s="660"/>
      <c r="AK26" s="660"/>
      <c r="AL26" s="624">
        <v>0.1</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2241702</v>
      </c>
      <c r="CS26" s="622"/>
      <c r="CT26" s="622"/>
      <c r="CU26" s="622"/>
      <c r="CV26" s="622"/>
      <c r="CW26" s="622"/>
      <c r="CX26" s="622"/>
      <c r="CY26" s="623"/>
      <c r="CZ26" s="624">
        <v>9.4</v>
      </c>
      <c r="DA26" s="636"/>
      <c r="DB26" s="636"/>
      <c r="DC26" s="637"/>
      <c r="DD26" s="627">
        <v>2055466</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63425</v>
      </c>
      <c r="S27" s="622"/>
      <c r="T27" s="622"/>
      <c r="U27" s="622"/>
      <c r="V27" s="622"/>
      <c r="W27" s="622"/>
      <c r="X27" s="622"/>
      <c r="Y27" s="623"/>
      <c r="Z27" s="659">
        <v>0.3</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6308188</v>
      </c>
      <c r="BH27" s="622"/>
      <c r="BI27" s="622"/>
      <c r="BJ27" s="622"/>
      <c r="BK27" s="622"/>
      <c r="BL27" s="622"/>
      <c r="BM27" s="622"/>
      <c r="BN27" s="623"/>
      <c r="BO27" s="659">
        <v>100</v>
      </c>
      <c r="BP27" s="659"/>
      <c r="BQ27" s="659"/>
      <c r="BR27" s="659"/>
      <c r="BS27" s="660">
        <v>107326</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4457690</v>
      </c>
      <c r="CS27" s="634"/>
      <c r="CT27" s="634"/>
      <c r="CU27" s="634"/>
      <c r="CV27" s="634"/>
      <c r="CW27" s="634"/>
      <c r="CX27" s="634"/>
      <c r="CY27" s="635"/>
      <c r="CZ27" s="624">
        <v>18.7</v>
      </c>
      <c r="DA27" s="636"/>
      <c r="DB27" s="636"/>
      <c r="DC27" s="637"/>
      <c r="DD27" s="627">
        <v>1290267</v>
      </c>
      <c r="DE27" s="634"/>
      <c r="DF27" s="634"/>
      <c r="DG27" s="634"/>
      <c r="DH27" s="634"/>
      <c r="DI27" s="634"/>
      <c r="DJ27" s="634"/>
      <c r="DK27" s="635"/>
      <c r="DL27" s="627">
        <v>1289989</v>
      </c>
      <c r="DM27" s="634"/>
      <c r="DN27" s="634"/>
      <c r="DO27" s="634"/>
      <c r="DP27" s="634"/>
      <c r="DQ27" s="634"/>
      <c r="DR27" s="634"/>
      <c r="DS27" s="634"/>
      <c r="DT27" s="634"/>
      <c r="DU27" s="634"/>
      <c r="DV27" s="635"/>
      <c r="DW27" s="624">
        <v>8.6999999999999993</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137651</v>
      </c>
      <c r="S28" s="622"/>
      <c r="T28" s="622"/>
      <c r="U28" s="622"/>
      <c r="V28" s="622"/>
      <c r="W28" s="622"/>
      <c r="X28" s="622"/>
      <c r="Y28" s="623"/>
      <c r="Z28" s="659">
        <v>0.5</v>
      </c>
      <c r="AA28" s="659"/>
      <c r="AB28" s="659"/>
      <c r="AC28" s="659"/>
      <c r="AD28" s="660">
        <v>12952</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1923627</v>
      </c>
      <c r="CS28" s="622"/>
      <c r="CT28" s="622"/>
      <c r="CU28" s="622"/>
      <c r="CV28" s="622"/>
      <c r="CW28" s="622"/>
      <c r="CX28" s="622"/>
      <c r="CY28" s="623"/>
      <c r="CZ28" s="624">
        <v>8.1</v>
      </c>
      <c r="DA28" s="636"/>
      <c r="DB28" s="636"/>
      <c r="DC28" s="637"/>
      <c r="DD28" s="627">
        <v>1923627</v>
      </c>
      <c r="DE28" s="622"/>
      <c r="DF28" s="622"/>
      <c r="DG28" s="622"/>
      <c r="DH28" s="622"/>
      <c r="DI28" s="622"/>
      <c r="DJ28" s="622"/>
      <c r="DK28" s="623"/>
      <c r="DL28" s="627">
        <v>1923627</v>
      </c>
      <c r="DM28" s="622"/>
      <c r="DN28" s="622"/>
      <c r="DO28" s="622"/>
      <c r="DP28" s="622"/>
      <c r="DQ28" s="622"/>
      <c r="DR28" s="622"/>
      <c r="DS28" s="622"/>
      <c r="DT28" s="622"/>
      <c r="DU28" s="622"/>
      <c r="DV28" s="623"/>
      <c r="DW28" s="624">
        <v>13</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24859</v>
      </c>
      <c r="S29" s="622"/>
      <c r="T29" s="622"/>
      <c r="U29" s="622"/>
      <c r="V29" s="622"/>
      <c r="W29" s="622"/>
      <c r="X29" s="622"/>
      <c r="Y29" s="623"/>
      <c r="Z29" s="659">
        <v>0.1</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1923627</v>
      </c>
      <c r="CS29" s="634"/>
      <c r="CT29" s="634"/>
      <c r="CU29" s="634"/>
      <c r="CV29" s="634"/>
      <c r="CW29" s="634"/>
      <c r="CX29" s="634"/>
      <c r="CY29" s="635"/>
      <c r="CZ29" s="624">
        <v>8.1</v>
      </c>
      <c r="DA29" s="636"/>
      <c r="DB29" s="636"/>
      <c r="DC29" s="637"/>
      <c r="DD29" s="627">
        <v>1923627</v>
      </c>
      <c r="DE29" s="634"/>
      <c r="DF29" s="634"/>
      <c r="DG29" s="634"/>
      <c r="DH29" s="634"/>
      <c r="DI29" s="634"/>
      <c r="DJ29" s="634"/>
      <c r="DK29" s="635"/>
      <c r="DL29" s="627">
        <v>1923627</v>
      </c>
      <c r="DM29" s="634"/>
      <c r="DN29" s="634"/>
      <c r="DO29" s="634"/>
      <c r="DP29" s="634"/>
      <c r="DQ29" s="634"/>
      <c r="DR29" s="634"/>
      <c r="DS29" s="634"/>
      <c r="DT29" s="634"/>
      <c r="DU29" s="634"/>
      <c r="DV29" s="635"/>
      <c r="DW29" s="624">
        <v>13</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3549813</v>
      </c>
      <c r="S30" s="622"/>
      <c r="T30" s="622"/>
      <c r="U30" s="622"/>
      <c r="V30" s="622"/>
      <c r="W30" s="622"/>
      <c r="X30" s="622"/>
      <c r="Y30" s="623"/>
      <c r="Z30" s="659">
        <v>14.1</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6"/>
      <c r="BI30" s="696"/>
      <c r="BJ30" s="696"/>
      <c r="BK30" s="696"/>
      <c r="BL30" s="696"/>
      <c r="BM30" s="696"/>
      <c r="BN30" s="696"/>
      <c r="BO30" s="696"/>
      <c r="BP30" s="696"/>
      <c r="BQ30" s="697"/>
      <c r="BR30" s="673" t="s">
        <v>295</v>
      </c>
      <c r="BS30" s="696"/>
      <c r="BT30" s="696"/>
      <c r="BU30" s="696"/>
      <c r="BV30" s="696"/>
      <c r="BW30" s="696"/>
      <c r="BX30" s="696"/>
      <c r="BY30" s="696"/>
      <c r="BZ30" s="696"/>
      <c r="CA30" s="696"/>
      <c r="CB30" s="697"/>
      <c r="CD30" s="642"/>
      <c r="CE30" s="643"/>
      <c r="CF30" s="618" t="s">
        <v>296</v>
      </c>
      <c r="CG30" s="619"/>
      <c r="CH30" s="619"/>
      <c r="CI30" s="619"/>
      <c r="CJ30" s="619"/>
      <c r="CK30" s="619"/>
      <c r="CL30" s="619"/>
      <c r="CM30" s="619"/>
      <c r="CN30" s="619"/>
      <c r="CO30" s="619"/>
      <c r="CP30" s="619"/>
      <c r="CQ30" s="620"/>
      <c r="CR30" s="621">
        <v>1825134</v>
      </c>
      <c r="CS30" s="622"/>
      <c r="CT30" s="622"/>
      <c r="CU30" s="622"/>
      <c r="CV30" s="622"/>
      <c r="CW30" s="622"/>
      <c r="CX30" s="622"/>
      <c r="CY30" s="623"/>
      <c r="CZ30" s="624">
        <v>7.6</v>
      </c>
      <c r="DA30" s="636"/>
      <c r="DB30" s="636"/>
      <c r="DC30" s="637"/>
      <c r="DD30" s="627">
        <v>1825134</v>
      </c>
      <c r="DE30" s="622"/>
      <c r="DF30" s="622"/>
      <c r="DG30" s="622"/>
      <c r="DH30" s="622"/>
      <c r="DI30" s="622"/>
      <c r="DJ30" s="622"/>
      <c r="DK30" s="623"/>
      <c r="DL30" s="627">
        <v>1825134</v>
      </c>
      <c r="DM30" s="622"/>
      <c r="DN30" s="622"/>
      <c r="DO30" s="622"/>
      <c r="DP30" s="622"/>
      <c r="DQ30" s="622"/>
      <c r="DR30" s="622"/>
      <c r="DS30" s="622"/>
      <c r="DT30" s="622"/>
      <c r="DU30" s="622"/>
      <c r="DV30" s="623"/>
      <c r="DW30" s="624">
        <v>12.4</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298</v>
      </c>
      <c r="AQ31" s="692"/>
      <c r="AR31" s="692"/>
      <c r="AS31" s="692"/>
      <c r="AT31" s="693" t="s">
        <v>299</v>
      </c>
      <c r="AU31" s="206"/>
      <c r="AV31" s="206"/>
      <c r="AW31" s="206"/>
      <c r="AX31" s="679" t="s">
        <v>177</v>
      </c>
      <c r="AY31" s="680"/>
      <c r="AZ31" s="680"/>
      <c r="BA31" s="680"/>
      <c r="BB31" s="680"/>
      <c r="BC31" s="680"/>
      <c r="BD31" s="680"/>
      <c r="BE31" s="680"/>
      <c r="BF31" s="681"/>
      <c r="BG31" s="683">
        <v>99.6</v>
      </c>
      <c r="BH31" s="684"/>
      <c r="BI31" s="684"/>
      <c r="BJ31" s="684"/>
      <c r="BK31" s="684"/>
      <c r="BL31" s="684"/>
      <c r="BM31" s="685">
        <v>98.9</v>
      </c>
      <c r="BN31" s="684"/>
      <c r="BO31" s="684"/>
      <c r="BP31" s="684"/>
      <c r="BQ31" s="686"/>
      <c r="BR31" s="683">
        <v>99.5</v>
      </c>
      <c r="BS31" s="684"/>
      <c r="BT31" s="684"/>
      <c r="BU31" s="684"/>
      <c r="BV31" s="684"/>
      <c r="BW31" s="684"/>
      <c r="BX31" s="685">
        <v>98.8</v>
      </c>
      <c r="BY31" s="684"/>
      <c r="BZ31" s="684"/>
      <c r="CA31" s="684"/>
      <c r="CB31" s="686"/>
      <c r="CD31" s="642"/>
      <c r="CE31" s="643"/>
      <c r="CF31" s="618" t="s">
        <v>300</v>
      </c>
      <c r="CG31" s="619"/>
      <c r="CH31" s="619"/>
      <c r="CI31" s="619"/>
      <c r="CJ31" s="619"/>
      <c r="CK31" s="619"/>
      <c r="CL31" s="619"/>
      <c r="CM31" s="619"/>
      <c r="CN31" s="619"/>
      <c r="CO31" s="619"/>
      <c r="CP31" s="619"/>
      <c r="CQ31" s="620"/>
      <c r="CR31" s="621">
        <v>98493</v>
      </c>
      <c r="CS31" s="634"/>
      <c r="CT31" s="634"/>
      <c r="CU31" s="634"/>
      <c r="CV31" s="634"/>
      <c r="CW31" s="634"/>
      <c r="CX31" s="634"/>
      <c r="CY31" s="635"/>
      <c r="CZ31" s="624">
        <v>0.4</v>
      </c>
      <c r="DA31" s="636"/>
      <c r="DB31" s="636"/>
      <c r="DC31" s="637"/>
      <c r="DD31" s="627">
        <v>98493</v>
      </c>
      <c r="DE31" s="634"/>
      <c r="DF31" s="634"/>
      <c r="DG31" s="634"/>
      <c r="DH31" s="634"/>
      <c r="DI31" s="634"/>
      <c r="DJ31" s="634"/>
      <c r="DK31" s="635"/>
      <c r="DL31" s="627">
        <v>98493</v>
      </c>
      <c r="DM31" s="634"/>
      <c r="DN31" s="634"/>
      <c r="DO31" s="634"/>
      <c r="DP31" s="634"/>
      <c r="DQ31" s="634"/>
      <c r="DR31" s="634"/>
      <c r="DS31" s="634"/>
      <c r="DT31" s="634"/>
      <c r="DU31" s="634"/>
      <c r="DV31" s="635"/>
      <c r="DW31" s="624">
        <v>0.7</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1684616</v>
      </c>
      <c r="S32" s="622"/>
      <c r="T32" s="622"/>
      <c r="U32" s="622"/>
      <c r="V32" s="622"/>
      <c r="W32" s="622"/>
      <c r="X32" s="622"/>
      <c r="Y32" s="623"/>
      <c r="Z32" s="659">
        <v>6.7</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02" t="s">
        <v>302</v>
      </c>
      <c r="AX32" s="618" t="s">
        <v>303</v>
      </c>
      <c r="AY32" s="619"/>
      <c r="AZ32" s="619"/>
      <c r="BA32" s="619"/>
      <c r="BB32" s="619"/>
      <c r="BC32" s="619"/>
      <c r="BD32" s="619"/>
      <c r="BE32" s="619"/>
      <c r="BF32" s="620"/>
      <c r="BG32" s="687">
        <v>99.6</v>
      </c>
      <c r="BH32" s="634"/>
      <c r="BI32" s="634"/>
      <c r="BJ32" s="634"/>
      <c r="BK32" s="634"/>
      <c r="BL32" s="634"/>
      <c r="BM32" s="625">
        <v>99</v>
      </c>
      <c r="BN32" s="634"/>
      <c r="BO32" s="634"/>
      <c r="BP32" s="634"/>
      <c r="BQ32" s="657"/>
      <c r="BR32" s="687">
        <v>99.5</v>
      </c>
      <c r="BS32" s="634"/>
      <c r="BT32" s="634"/>
      <c r="BU32" s="634"/>
      <c r="BV32" s="634"/>
      <c r="BW32" s="634"/>
      <c r="BX32" s="625">
        <v>98.8</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58610</v>
      </c>
      <c r="S33" s="622"/>
      <c r="T33" s="622"/>
      <c r="U33" s="622"/>
      <c r="V33" s="622"/>
      <c r="W33" s="622"/>
      <c r="X33" s="622"/>
      <c r="Y33" s="623"/>
      <c r="Z33" s="659">
        <v>0.2</v>
      </c>
      <c r="AA33" s="659"/>
      <c r="AB33" s="659"/>
      <c r="AC33" s="659"/>
      <c r="AD33" s="660">
        <v>45449</v>
      </c>
      <c r="AE33" s="660"/>
      <c r="AF33" s="660"/>
      <c r="AG33" s="660"/>
      <c r="AH33" s="660"/>
      <c r="AI33" s="660"/>
      <c r="AJ33" s="660"/>
      <c r="AK33" s="660"/>
      <c r="AL33" s="624">
        <v>0.3</v>
      </c>
      <c r="AM33" s="625"/>
      <c r="AN33" s="625"/>
      <c r="AO33" s="661"/>
      <c r="AP33" s="664"/>
      <c r="AQ33" s="665"/>
      <c r="AR33" s="665"/>
      <c r="AS33" s="665"/>
      <c r="AT33" s="695"/>
      <c r="AU33" s="207"/>
      <c r="AV33" s="207"/>
      <c r="AW33" s="207"/>
      <c r="AX33" s="602" t="s">
        <v>306</v>
      </c>
      <c r="AY33" s="603"/>
      <c r="AZ33" s="603"/>
      <c r="BA33" s="603"/>
      <c r="BB33" s="603"/>
      <c r="BC33" s="603"/>
      <c r="BD33" s="603"/>
      <c r="BE33" s="603"/>
      <c r="BF33" s="604"/>
      <c r="BG33" s="682">
        <v>99.6</v>
      </c>
      <c r="BH33" s="606"/>
      <c r="BI33" s="606"/>
      <c r="BJ33" s="606"/>
      <c r="BK33" s="606"/>
      <c r="BL33" s="606"/>
      <c r="BM33" s="652">
        <v>98.7</v>
      </c>
      <c r="BN33" s="606"/>
      <c r="BO33" s="606"/>
      <c r="BP33" s="606"/>
      <c r="BQ33" s="669"/>
      <c r="BR33" s="682">
        <v>99.5</v>
      </c>
      <c r="BS33" s="606"/>
      <c r="BT33" s="606"/>
      <c r="BU33" s="606"/>
      <c r="BV33" s="606"/>
      <c r="BW33" s="606"/>
      <c r="BX33" s="652">
        <v>98.5</v>
      </c>
      <c r="BY33" s="606"/>
      <c r="BZ33" s="606"/>
      <c r="CA33" s="606"/>
      <c r="CB33" s="669"/>
      <c r="CD33" s="618" t="s">
        <v>307</v>
      </c>
      <c r="CE33" s="619"/>
      <c r="CF33" s="619"/>
      <c r="CG33" s="619"/>
      <c r="CH33" s="619"/>
      <c r="CI33" s="619"/>
      <c r="CJ33" s="619"/>
      <c r="CK33" s="619"/>
      <c r="CL33" s="619"/>
      <c r="CM33" s="619"/>
      <c r="CN33" s="619"/>
      <c r="CO33" s="619"/>
      <c r="CP33" s="619"/>
      <c r="CQ33" s="620"/>
      <c r="CR33" s="621">
        <v>12025343</v>
      </c>
      <c r="CS33" s="634"/>
      <c r="CT33" s="634"/>
      <c r="CU33" s="634"/>
      <c r="CV33" s="634"/>
      <c r="CW33" s="634"/>
      <c r="CX33" s="634"/>
      <c r="CY33" s="635"/>
      <c r="CZ33" s="624">
        <v>50.3</v>
      </c>
      <c r="DA33" s="636"/>
      <c r="DB33" s="636"/>
      <c r="DC33" s="637"/>
      <c r="DD33" s="627">
        <v>9332730</v>
      </c>
      <c r="DE33" s="634"/>
      <c r="DF33" s="634"/>
      <c r="DG33" s="634"/>
      <c r="DH33" s="634"/>
      <c r="DI33" s="634"/>
      <c r="DJ33" s="634"/>
      <c r="DK33" s="635"/>
      <c r="DL33" s="627">
        <v>7643566</v>
      </c>
      <c r="DM33" s="634"/>
      <c r="DN33" s="634"/>
      <c r="DO33" s="634"/>
      <c r="DP33" s="634"/>
      <c r="DQ33" s="634"/>
      <c r="DR33" s="634"/>
      <c r="DS33" s="634"/>
      <c r="DT33" s="634"/>
      <c r="DU33" s="634"/>
      <c r="DV33" s="635"/>
      <c r="DW33" s="624">
        <v>51.8</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390710</v>
      </c>
      <c r="S34" s="622"/>
      <c r="T34" s="622"/>
      <c r="U34" s="622"/>
      <c r="V34" s="622"/>
      <c r="W34" s="622"/>
      <c r="X34" s="622"/>
      <c r="Y34" s="623"/>
      <c r="Z34" s="659">
        <v>1.5</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4114239</v>
      </c>
      <c r="CS34" s="622"/>
      <c r="CT34" s="622"/>
      <c r="CU34" s="622"/>
      <c r="CV34" s="622"/>
      <c r="CW34" s="622"/>
      <c r="CX34" s="622"/>
      <c r="CY34" s="623"/>
      <c r="CZ34" s="624">
        <v>17.2</v>
      </c>
      <c r="DA34" s="636"/>
      <c r="DB34" s="636"/>
      <c r="DC34" s="637"/>
      <c r="DD34" s="627">
        <v>2915552</v>
      </c>
      <c r="DE34" s="622"/>
      <c r="DF34" s="622"/>
      <c r="DG34" s="622"/>
      <c r="DH34" s="622"/>
      <c r="DI34" s="622"/>
      <c r="DJ34" s="622"/>
      <c r="DK34" s="623"/>
      <c r="DL34" s="627">
        <v>2493456</v>
      </c>
      <c r="DM34" s="622"/>
      <c r="DN34" s="622"/>
      <c r="DO34" s="622"/>
      <c r="DP34" s="622"/>
      <c r="DQ34" s="622"/>
      <c r="DR34" s="622"/>
      <c r="DS34" s="622"/>
      <c r="DT34" s="622"/>
      <c r="DU34" s="622"/>
      <c r="DV34" s="623"/>
      <c r="DW34" s="624">
        <v>16.899999999999999</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1258878</v>
      </c>
      <c r="S35" s="622"/>
      <c r="T35" s="622"/>
      <c r="U35" s="622"/>
      <c r="V35" s="622"/>
      <c r="W35" s="622"/>
      <c r="X35" s="622"/>
      <c r="Y35" s="623"/>
      <c r="Z35" s="659">
        <v>5</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562744</v>
      </c>
      <c r="CS35" s="634"/>
      <c r="CT35" s="634"/>
      <c r="CU35" s="634"/>
      <c r="CV35" s="634"/>
      <c r="CW35" s="634"/>
      <c r="CX35" s="634"/>
      <c r="CY35" s="635"/>
      <c r="CZ35" s="624">
        <v>2.4</v>
      </c>
      <c r="DA35" s="636"/>
      <c r="DB35" s="636"/>
      <c r="DC35" s="637"/>
      <c r="DD35" s="627">
        <v>497708</v>
      </c>
      <c r="DE35" s="634"/>
      <c r="DF35" s="634"/>
      <c r="DG35" s="634"/>
      <c r="DH35" s="634"/>
      <c r="DI35" s="634"/>
      <c r="DJ35" s="634"/>
      <c r="DK35" s="635"/>
      <c r="DL35" s="627">
        <v>487027</v>
      </c>
      <c r="DM35" s="634"/>
      <c r="DN35" s="634"/>
      <c r="DO35" s="634"/>
      <c r="DP35" s="634"/>
      <c r="DQ35" s="634"/>
      <c r="DR35" s="634"/>
      <c r="DS35" s="634"/>
      <c r="DT35" s="634"/>
      <c r="DU35" s="634"/>
      <c r="DV35" s="635"/>
      <c r="DW35" s="624">
        <v>3.3</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762152</v>
      </c>
      <c r="S36" s="622"/>
      <c r="T36" s="622"/>
      <c r="U36" s="622"/>
      <c r="V36" s="622"/>
      <c r="W36" s="622"/>
      <c r="X36" s="622"/>
      <c r="Y36" s="623"/>
      <c r="Z36" s="659">
        <v>3</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3370013</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71250</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4156075</v>
      </c>
      <c r="CS36" s="622"/>
      <c r="CT36" s="622"/>
      <c r="CU36" s="622"/>
      <c r="CV36" s="622"/>
      <c r="CW36" s="622"/>
      <c r="CX36" s="622"/>
      <c r="CY36" s="623"/>
      <c r="CZ36" s="624">
        <v>17.399999999999999</v>
      </c>
      <c r="DA36" s="636"/>
      <c r="DB36" s="636"/>
      <c r="DC36" s="637"/>
      <c r="DD36" s="627">
        <v>3740265</v>
      </c>
      <c r="DE36" s="622"/>
      <c r="DF36" s="622"/>
      <c r="DG36" s="622"/>
      <c r="DH36" s="622"/>
      <c r="DI36" s="622"/>
      <c r="DJ36" s="622"/>
      <c r="DK36" s="623"/>
      <c r="DL36" s="627">
        <v>2786034</v>
      </c>
      <c r="DM36" s="622"/>
      <c r="DN36" s="622"/>
      <c r="DO36" s="622"/>
      <c r="DP36" s="622"/>
      <c r="DQ36" s="622"/>
      <c r="DR36" s="622"/>
      <c r="DS36" s="622"/>
      <c r="DT36" s="622"/>
      <c r="DU36" s="622"/>
      <c r="DV36" s="623"/>
      <c r="DW36" s="624">
        <v>18.899999999999999</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905011</v>
      </c>
      <c r="S37" s="622"/>
      <c r="T37" s="622"/>
      <c r="U37" s="622"/>
      <c r="V37" s="622"/>
      <c r="W37" s="622"/>
      <c r="X37" s="622"/>
      <c r="Y37" s="623"/>
      <c r="Z37" s="659">
        <v>3.6</v>
      </c>
      <c r="AA37" s="659"/>
      <c r="AB37" s="659"/>
      <c r="AC37" s="659"/>
      <c r="AD37" s="660">
        <v>10491</v>
      </c>
      <c r="AE37" s="660"/>
      <c r="AF37" s="660"/>
      <c r="AG37" s="660"/>
      <c r="AH37" s="660"/>
      <c r="AI37" s="660"/>
      <c r="AJ37" s="660"/>
      <c r="AK37" s="660"/>
      <c r="AL37" s="624">
        <v>0.1</v>
      </c>
      <c r="AM37" s="625"/>
      <c r="AN37" s="625"/>
      <c r="AO37" s="661"/>
      <c r="AQ37" s="654" t="s">
        <v>319</v>
      </c>
      <c r="AR37" s="655"/>
      <c r="AS37" s="655"/>
      <c r="AT37" s="655"/>
      <c r="AU37" s="655"/>
      <c r="AV37" s="655"/>
      <c r="AW37" s="655"/>
      <c r="AX37" s="655"/>
      <c r="AY37" s="656"/>
      <c r="AZ37" s="621">
        <v>874630</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53765</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1389470</v>
      </c>
      <c r="CS37" s="634"/>
      <c r="CT37" s="634"/>
      <c r="CU37" s="634"/>
      <c r="CV37" s="634"/>
      <c r="CW37" s="634"/>
      <c r="CX37" s="634"/>
      <c r="CY37" s="635"/>
      <c r="CZ37" s="624">
        <v>5.8</v>
      </c>
      <c r="DA37" s="636"/>
      <c r="DB37" s="636"/>
      <c r="DC37" s="637"/>
      <c r="DD37" s="627">
        <v>1351022</v>
      </c>
      <c r="DE37" s="634"/>
      <c r="DF37" s="634"/>
      <c r="DG37" s="634"/>
      <c r="DH37" s="634"/>
      <c r="DI37" s="634"/>
      <c r="DJ37" s="634"/>
      <c r="DK37" s="635"/>
      <c r="DL37" s="627">
        <v>1151589</v>
      </c>
      <c r="DM37" s="634"/>
      <c r="DN37" s="634"/>
      <c r="DO37" s="634"/>
      <c r="DP37" s="634"/>
      <c r="DQ37" s="634"/>
      <c r="DR37" s="634"/>
      <c r="DS37" s="634"/>
      <c r="DT37" s="634"/>
      <c r="DU37" s="634"/>
      <c r="DV37" s="635"/>
      <c r="DW37" s="624">
        <v>7.8</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843550</v>
      </c>
      <c r="S38" s="622"/>
      <c r="T38" s="622"/>
      <c r="U38" s="622"/>
      <c r="V38" s="622"/>
      <c r="W38" s="622"/>
      <c r="X38" s="622"/>
      <c r="Y38" s="623"/>
      <c r="Z38" s="659">
        <v>3.3</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159751</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6636</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2333368</v>
      </c>
      <c r="CS38" s="622"/>
      <c r="CT38" s="622"/>
      <c r="CU38" s="622"/>
      <c r="CV38" s="622"/>
      <c r="CW38" s="622"/>
      <c r="CX38" s="622"/>
      <c r="CY38" s="623"/>
      <c r="CZ38" s="624">
        <v>9.8000000000000007</v>
      </c>
      <c r="DA38" s="636"/>
      <c r="DB38" s="636"/>
      <c r="DC38" s="637"/>
      <c r="DD38" s="627">
        <v>1894534</v>
      </c>
      <c r="DE38" s="622"/>
      <c r="DF38" s="622"/>
      <c r="DG38" s="622"/>
      <c r="DH38" s="622"/>
      <c r="DI38" s="622"/>
      <c r="DJ38" s="622"/>
      <c r="DK38" s="623"/>
      <c r="DL38" s="627">
        <v>1877049</v>
      </c>
      <c r="DM38" s="622"/>
      <c r="DN38" s="622"/>
      <c r="DO38" s="622"/>
      <c r="DP38" s="622"/>
      <c r="DQ38" s="622"/>
      <c r="DR38" s="622"/>
      <c r="DS38" s="622"/>
      <c r="DT38" s="622"/>
      <c r="DU38" s="622"/>
      <c r="DV38" s="623"/>
      <c r="DW38" s="624">
        <v>12.7</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2264</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10084</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701850</v>
      </c>
      <c r="CS39" s="634"/>
      <c r="CT39" s="634"/>
      <c r="CU39" s="634"/>
      <c r="CV39" s="634"/>
      <c r="CW39" s="634"/>
      <c r="CX39" s="634"/>
      <c r="CY39" s="635"/>
      <c r="CZ39" s="624">
        <v>2.9</v>
      </c>
      <c r="DA39" s="636"/>
      <c r="DB39" s="636"/>
      <c r="DC39" s="637"/>
      <c r="DD39" s="627">
        <v>284671</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49750</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115</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157067</v>
      </c>
      <c r="CS40" s="622"/>
      <c r="CT40" s="622"/>
      <c r="CU40" s="622"/>
      <c r="CV40" s="622"/>
      <c r="CW40" s="622"/>
      <c r="CX40" s="622"/>
      <c r="CY40" s="623"/>
      <c r="CZ40" s="624">
        <v>0.7</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25207617</v>
      </c>
      <c r="S41" s="646"/>
      <c r="T41" s="646"/>
      <c r="U41" s="646"/>
      <c r="V41" s="646"/>
      <c r="W41" s="646"/>
      <c r="X41" s="646"/>
      <c r="Y41" s="649"/>
      <c r="Z41" s="650">
        <v>100</v>
      </c>
      <c r="AA41" s="650"/>
      <c r="AB41" s="650"/>
      <c r="AC41" s="650"/>
      <c r="AD41" s="651">
        <v>14706404</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409092</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1924276</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355</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1390898</v>
      </c>
      <c r="CS42" s="634"/>
      <c r="CT42" s="634"/>
      <c r="CU42" s="634"/>
      <c r="CV42" s="634"/>
      <c r="CW42" s="634"/>
      <c r="CX42" s="634"/>
      <c r="CY42" s="635"/>
      <c r="CZ42" s="624">
        <v>5.8</v>
      </c>
      <c r="DA42" s="636"/>
      <c r="DB42" s="636"/>
      <c r="DC42" s="637"/>
      <c r="DD42" s="627">
        <v>364167</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157979</v>
      </c>
      <c r="CS43" s="634"/>
      <c r="CT43" s="634"/>
      <c r="CU43" s="634"/>
      <c r="CV43" s="634"/>
      <c r="CW43" s="634"/>
      <c r="CX43" s="634"/>
      <c r="CY43" s="635"/>
      <c r="CZ43" s="624">
        <v>0.7</v>
      </c>
      <c r="DA43" s="636"/>
      <c r="DB43" s="636"/>
      <c r="DC43" s="637"/>
      <c r="DD43" s="627">
        <v>157979</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1386776</v>
      </c>
      <c r="CS44" s="622"/>
      <c r="CT44" s="622"/>
      <c r="CU44" s="622"/>
      <c r="CV44" s="622"/>
      <c r="CW44" s="622"/>
      <c r="CX44" s="622"/>
      <c r="CY44" s="623"/>
      <c r="CZ44" s="624">
        <v>5.8</v>
      </c>
      <c r="DA44" s="625"/>
      <c r="DB44" s="625"/>
      <c r="DC44" s="626"/>
      <c r="DD44" s="627">
        <v>361707</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695004</v>
      </c>
      <c r="CS45" s="634"/>
      <c r="CT45" s="634"/>
      <c r="CU45" s="634"/>
      <c r="CV45" s="634"/>
      <c r="CW45" s="634"/>
      <c r="CX45" s="634"/>
      <c r="CY45" s="635"/>
      <c r="CZ45" s="624">
        <v>2.9</v>
      </c>
      <c r="DA45" s="636"/>
      <c r="DB45" s="636"/>
      <c r="DC45" s="637"/>
      <c r="DD45" s="627">
        <v>166377</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662448</v>
      </c>
      <c r="CS46" s="622"/>
      <c r="CT46" s="622"/>
      <c r="CU46" s="622"/>
      <c r="CV46" s="622"/>
      <c r="CW46" s="622"/>
      <c r="CX46" s="622"/>
      <c r="CY46" s="623"/>
      <c r="CZ46" s="624">
        <v>2.8</v>
      </c>
      <c r="DA46" s="625"/>
      <c r="DB46" s="625"/>
      <c r="DC46" s="626"/>
      <c r="DD46" s="627">
        <v>182007</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v>4122</v>
      </c>
      <c r="CS47" s="634"/>
      <c r="CT47" s="634"/>
      <c r="CU47" s="634"/>
      <c r="CV47" s="634"/>
      <c r="CW47" s="634"/>
      <c r="CX47" s="634"/>
      <c r="CY47" s="635"/>
      <c r="CZ47" s="624">
        <v>0</v>
      </c>
      <c r="DA47" s="636"/>
      <c r="DB47" s="636"/>
      <c r="DC47" s="637"/>
      <c r="DD47" s="627">
        <v>2460</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23892869</v>
      </c>
      <c r="CS49" s="606"/>
      <c r="CT49" s="606"/>
      <c r="CU49" s="606"/>
      <c r="CV49" s="606"/>
      <c r="CW49" s="606"/>
      <c r="CX49" s="606"/>
      <c r="CY49" s="607"/>
      <c r="CZ49" s="608">
        <v>100</v>
      </c>
      <c r="DA49" s="609"/>
      <c r="DB49" s="609"/>
      <c r="DC49" s="610"/>
      <c r="DD49" s="611">
        <v>16730544</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2U/213yZ2e5bAnS9jXfDJs+KtLiMSBYH/Tdl53xj4K5K4AErZ1x0dzOt9SzImZUnYxEbVRE3Kh/YnE6qwJIr1A==" saltValue="3lyZAzRvU/Whzj/vW5ZJA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102">
        <v>25208</v>
      </c>
      <c r="R7" s="1103"/>
      <c r="S7" s="1103"/>
      <c r="T7" s="1103"/>
      <c r="U7" s="1103"/>
      <c r="V7" s="1103">
        <v>23893</v>
      </c>
      <c r="W7" s="1103"/>
      <c r="X7" s="1103"/>
      <c r="Y7" s="1103"/>
      <c r="Z7" s="1103"/>
      <c r="AA7" s="1103">
        <v>1315</v>
      </c>
      <c r="AB7" s="1103"/>
      <c r="AC7" s="1103"/>
      <c r="AD7" s="1103"/>
      <c r="AE7" s="1104"/>
      <c r="AF7" s="1105">
        <v>960</v>
      </c>
      <c r="AG7" s="1106"/>
      <c r="AH7" s="1106"/>
      <c r="AI7" s="1106"/>
      <c r="AJ7" s="1107"/>
      <c r="AK7" s="1108">
        <v>1259</v>
      </c>
      <c r="AL7" s="1109"/>
      <c r="AM7" s="1109"/>
      <c r="AN7" s="1109"/>
      <c r="AO7" s="1109"/>
      <c r="AP7" s="1109">
        <v>25781</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550</v>
      </c>
      <c r="BT7" s="1100"/>
      <c r="BU7" s="1100"/>
      <c r="BV7" s="1100"/>
      <c r="BW7" s="1100"/>
      <c r="BX7" s="1100"/>
      <c r="BY7" s="1100"/>
      <c r="BZ7" s="1100"/>
      <c r="CA7" s="1100"/>
      <c r="CB7" s="1100"/>
      <c r="CC7" s="1100"/>
      <c r="CD7" s="1100"/>
      <c r="CE7" s="1100"/>
      <c r="CF7" s="1100"/>
      <c r="CG7" s="1112"/>
      <c r="CH7" s="1096" t="s">
        <v>561</v>
      </c>
      <c r="CI7" s="1097"/>
      <c r="CJ7" s="1097"/>
      <c r="CK7" s="1097"/>
      <c r="CL7" s="1098"/>
      <c r="CM7" s="1096" t="s">
        <v>561</v>
      </c>
      <c r="CN7" s="1097"/>
      <c r="CO7" s="1097"/>
      <c r="CP7" s="1097"/>
      <c r="CQ7" s="1098"/>
      <c r="CR7" s="1096">
        <v>10</v>
      </c>
      <c r="CS7" s="1097"/>
      <c r="CT7" s="1097"/>
      <c r="CU7" s="1097"/>
      <c r="CV7" s="1098"/>
      <c r="CW7" s="1096" t="s">
        <v>561</v>
      </c>
      <c r="CX7" s="1097"/>
      <c r="CY7" s="1097"/>
      <c r="CZ7" s="1097"/>
      <c r="DA7" s="1098"/>
      <c r="DB7" s="1096" t="s">
        <v>561</v>
      </c>
      <c r="DC7" s="1097"/>
      <c r="DD7" s="1097"/>
      <c r="DE7" s="1097"/>
      <c r="DF7" s="1098"/>
      <c r="DG7" s="1096" t="s">
        <v>561</v>
      </c>
      <c r="DH7" s="1097"/>
      <c r="DI7" s="1097"/>
      <c r="DJ7" s="1097"/>
      <c r="DK7" s="1098"/>
      <c r="DL7" s="1096" t="s">
        <v>561</v>
      </c>
      <c r="DM7" s="1097"/>
      <c r="DN7" s="1097"/>
      <c r="DO7" s="1097"/>
      <c r="DP7" s="1098"/>
      <c r="DQ7" s="1096" t="s">
        <v>561</v>
      </c>
      <c r="DR7" s="1097"/>
      <c r="DS7" s="1097"/>
      <c r="DT7" s="1097"/>
      <c r="DU7" s="1098"/>
      <c r="DV7" s="1099"/>
      <c r="DW7" s="1100"/>
      <c r="DX7" s="1100"/>
      <c r="DY7" s="1100"/>
      <c r="DZ7" s="1101"/>
      <c r="EA7" s="222"/>
    </row>
    <row r="8" spans="1:131" s="223" customFormat="1" ht="26.25" customHeight="1" x14ac:dyDescent="0.2">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551</v>
      </c>
      <c r="BT8" s="993"/>
      <c r="BU8" s="993"/>
      <c r="BV8" s="993"/>
      <c r="BW8" s="993"/>
      <c r="BX8" s="993"/>
      <c r="BY8" s="993"/>
      <c r="BZ8" s="993"/>
      <c r="CA8" s="993"/>
      <c r="CB8" s="993"/>
      <c r="CC8" s="993"/>
      <c r="CD8" s="993"/>
      <c r="CE8" s="993"/>
      <c r="CF8" s="993"/>
      <c r="CG8" s="1014"/>
      <c r="CH8" s="989">
        <v>0</v>
      </c>
      <c r="CI8" s="990"/>
      <c r="CJ8" s="990"/>
      <c r="CK8" s="990"/>
      <c r="CL8" s="991"/>
      <c r="CM8" s="989">
        <v>-23</v>
      </c>
      <c r="CN8" s="990"/>
      <c r="CO8" s="990"/>
      <c r="CP8" s="990"/>
      <c r="CQ8" s="991"/>
      <c r="CR8" s="989">
        <v>9</v>
      </c>
      <c r="CS8" s="990"/>
      <c r="CT8" s="990"/>
      <c r="CU8" s="990"/>
      <c r="CV8" s="991"/>
      <c r="CW8" s="989" t="s">
        <v>561</v>
      </c>
      <c r="CX8" s="990"/>
      <c r="CY8" s="990"/>
      <c r="CZ8" s="990"/>
      <c r="DA8" s="991"/>
      <c r="DB8" s="989" t="s">
        <v>561</v>
      </c>
      <c r="DC8" s="990"/>
      <c r="DD8" s="990"/>
      <c r="DE8" s="990"/>
      <c r="DF8" s="991"/>
      <c r="DG8" s="989" t="s">
        <v>561</v>
      </c>
      <c r="DH8" s="990"/>
      <c r="DI8" s="990"/>
      <c r="DJ8" s="990"/>
      <c r="DK8" s="991"/>
      <c r="DL8" s="989" t="s">
        <v>561</v>
      </c>
      <c r="DM8" s="990"/>
      <c r="DN8" s="990"/>
      <c r="DO8" s="990"/>
      <c r="DP8" s="991"/>
      <c r="DQ8" s="989" t="s">
        <v>561</v>
      </c>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552</v>
      </c>
      <c r="BT9" s="993"/>
      <c r="BU9" s="993"/>
      <c r="BV9" s="993"/>
      <c r="BW9" s="993"/>
      <c r="BX9" s="993"/>
      <c r="BY9" s="993"/>
      <c r="BZ9" s="993"/>
      <c r="CA9" s="993"/>
      <c r="CB9" s="993"/>
      <c r="CC9" s="993"/>
      <c r="CD9" s="993"/>
      <c r="CE9" s="993"/>
      <c r="CF9" s="993"/>
      <c r="CG9" s="1014"/>
      <c r="CH9" s="989">
        <v>3</v>
      </c>
      <c r="CI9" s="990"/>
      <c r="CJ9" s="990"/>
      <c r="CK9" s="990"/>
      <c r="CL9" s="991"/>
      <c r="CM9" s="989">
        <v>60</v>
      </c>
      <c r="CN9" s="990"/>
      <c r="CO9" s="990"/>
      <c r="CP9" s="990"/>
      <c r="CQ9" s="991"/>
      <c r="CR9" s="989">
        <v>10</v>
      </c>
      <c r="CS9" s="990"/>
      <c r="CT9" s="990"/>
      <c r="CU9" s="990"/>
      <c r="CV9" s="991"/>
      <c r="CW9" s="989" t="s">
        <v>561</v>
      </c>
      <c r="CX9" s="990"/>
      <c r="CY9" s="990"/>
      <c r="CZ9" s="990"/>
      <c r="DA9" s="991"/>
      <c r="DB9" s="989" t="s">
        <v>561</v>
      </c>
      <c r="DC9" s="990"/>
      <c r="DD9" s="990"/>
      <c r="DE9" s="990"/>
      <c r="DF9" s="991"/>
      <c r="DG9" s="989" t="s">
        <v>561</v>
      </c>
      <c r="DH9" s="990"/>
      <c r="DI9" s="990"/>
      <c r="DJ9" s="990"/>
      <c r="DK9" s="991"/>
      <c r="DL9" s="989" t="s">
        <v>561</v>
      </c>
      <c r="DM9" s="990"/>
      <c r="DN9" s="990"/>
      <c r="DO9" s="990"/>
      <c r="DP9" s="991"/>
      <c r="DQ9" s="989" t="s">
        <v>561</v>
      </c>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t="s">
        <v>571</v>
      </c>
      <c r="BS10" s="992" t="s">
        <v>553</v>
      </c>
      <c r="BT10" s="993"/>
      <c r="BU10" s="993"/>
      <c r="BV10" s="993"/>
      <c r="BW10" s="993"/>
      <c r="BX10" s="993"/>
      <c r="BY10" s="993"/>
      <c r="BZ10" s="993"/>
      <c r="CA10" s="993"/>
      <c r="CB10" s="993"/>
      <c r="CC10" s="993"/>
      <c r="CD10" s="993"/>
      <c r="CE10" s="993"/>
      <c r="CF10" s="993"/>
      <c r="CG10" s="1014"/>
      <c r="CH10" s="989">
        <v>0</v>
      </c>
      <c r="CI10" s="990"/>
      <c r="CJ10" s="990"/>
      <c r="CK10" s="990"/>
      <c r="CL10" s="991"/>
      <c r="CM10" s="989">
        <v>48</v>
      </c>
      <c r="CN10" s="990"/>
      <c r="CO10" s="990"/>
      <c r="CP10" s="990"/>
      <c r="CQ10" s="991"/>
      <c r="CR10" s="989">
        <v>10</v>
      </c>
      <c r="CS10" s="990"/>
      <c r="CT10" s="990"/>
      <c r="CU10" s="990"/>
      <c r="CV10" s="991"/>
      <c r="CW10" s="989">
        <v>0</v>
      </c>
      <c r="CX10" s="990"/>
      <c r="CY10" s="990"/>
      <c r="CZ10" s="990"/>
      <c r="DA10" s="991"/>
      <c r="DB10" s="989" t="s">
        <v>561</v>
      </c>
      <c r="DC10" s="990"/>
      <c r="DD10" s="990"/>
      <c r="DE10" s="990"/>
      <c r="DF10" s="991"/>
      <c r="DG10" s="989">
        <v>133</v>
      </c>
      <c r="DH10" s="990"/>
      <c r="DI10" s="990"/>
      <c r="DJ10" s="990"/>
      <c r="DK10" s="991"/>
      <c r="DL10" s="989" t="s">
        <v>561</v>
      </c>
      <c r="DM10" s="990"/>
      <c r="DN10" s="990"/>
      <c r="DO10" s="990"/>
      <c r="DP10" s="991"/>
      <c r="DQ10" s="989">
        <v>127</v>
      </c>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376</v>
      </c>
      <c r="B23" s="937" t="s">
        <v>377</v>
      </c>
      <c r="C23" s="938"/>
      <c r="D23" s="938"/>
      <c r="E23" s="938"/>
      <c r="F23" s="938"/>
      <c r="G23" s="938"/>
      <c r="H23" s="938"/>
      <c r="I23" s="938"/>
      <c r="J23" s="938"/>
      <c r="K23" s="938"/>
      <c r="L23" s="938"/>
      <c r="M23" s="938"/>
      <c r="N23" s="938"/>
      <c r="O23" s="938"/>
      <c r="P23" s="948"/>
      <c r="Q23" s="1067">
        <v>25208</v>
      </c>
      <c r="R23" s="1061"/>
      <c r="S23" s="1061"/>
      <c r="T23" s="1061"/>
      <c r="U23" s="1061"/>
      <c r="V23" s="1061">
        <v>23893</v>
      </c>
      <c r="W23" s="1061"/>
      <c r="X23" s="1061"/>
      <c r="Y23" s="1061"/>
      <c r="Z23" s="1061"/>
      <c r="AA23" s="1061">
        <v>1315</v>
      </c>
      <c r="AB23" s="1061"/>
      <c r="AC23" s="1061"/>
      <c r="AD23" s="1061"/>
      <c r="AE23" s="1068"/>
      <c r="AF23" s="1069">
        <v>960</v>
      </c>
      <c r="AG23" s="1061"/>
      <c r="AH23" s="1061"/>
      <c r="AI23" s="1061"/>
      <c r="AJ23" s="1070"/>
      <c r="AK23" s="1071"/>
      <c r="AL23" s="1072"/>
      <c r="AM23" s="1072"/>
      <c r="AN23" s="1072"/>
      <c r="AO23" s="1072"/>
      <c r="AP23" s="1061">
        <v>25781</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388</v>
      </c>
      <c r="C28" s="1048"/>
      <c r="D28" s="1048"/>
      <c r="E28" s="1048"/>
      <c r="F28" s="1048"/>
      <c r="G28" s="1048"/>
      <c r="H28" s="1048"/>
      <c r="I28" s="1048"/>
      <c r="J28" s="1048"/>
      <c r="K28" s="1048"/>
      <c r="L28" s="1048"/>
      <c r="M28" s="1048"/>
      <c r="N28" s="1048"/>
      <c r="O28" s="1048"/>
      <c r="P28" s="1049"/>
      <c r="Q28" s="1050">
        <v>5267</v>
      </c>
      <c r="R28" s="1051"/>
      <c r="S28" s="1051"/>
      <c r="T28" s="1051"/>
      <c r="U28" s="1051"/>
      <c r="V28" s="1051">
        <v>5196</v>
      </c>
      <c r="W28" s="1051"/>
      <c r="X28" s="1051"/>
      <c r="Y28" s="1051"/>
      <c r="Z28" s="1051"/>
      <c r="AA28" s="1051">
        <v>71</v>
      </c>
      <c r="AB28" s="1051"/>
      <c r="AC28" s="1051"/>
      <c r="AD28" s="1051"/>
      <c r="AE28" s="1052"/>
      <c r="AF28" s="1053">
        <v>71</v>
      </c>
      <c r="AG28" s="1051"/>
      <c r="AH28" s="1051"/>
      <c r="AI28" s="1051"/>
      <c r="AJ28" s="1054"/>
      <c r="AK28" s="1042">
        <v>383</v>
      </c>
      <c r="AL28" s="1043"/>
      <c r="AM28" s="1043"/>
      <c r="AN28" s="1043"/>
      <c r="AO28" s="1043"/>
      <c r="AP28" s="1043" t="s">
        <v>554</v>
      </c>
      <c r="AQ28" s="1043"/>
      <c r="AR28" s="1043"/>
      <c r="AS28" s="1043"/>
      <c r="AT28" s="1043"/>
      <c r="AU28" s="1043" t="s">
        <v>554</v>
      </c>
      <c r="AV28" s="1043"/>
      <c r="AW28" s="1043"/>
      <c r="AX28" s="1043"/>
      <c r="AY28" s="1043"/>
      <c r="AZ28" s="1044" t="s">
        <v>554</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389</v>
      </c>
      <c r="C29" s="1031"/>
      <c r="D29" s="1031"/>
      <c r="E29" s="1031"/>
      <c r="F29" s="1031"/>
      <c r="G29" s="1031"/>
      <c r="H29" s="1031"/>
      <c r="I29" s="1031"/>
      <c r="J29" s="1031"/>
      <c r="K29" s="1031"/>
      <c r="L29" s="1031"/>
      <c r="M29" s="1031"/>
      <c r="N29" s="1031"/>
      <c r="O29" s="1031"/>
      <c r="P29" s="1032"/>
      <c r="Q29" s="1038">
        <v>809</v>
      </c>
      <c r="R29" s="1039"/>
      <c r="S29" s="1039"/>
      <c r="T29" s="1039"/>
      <c r="U29" s="1039"/>
      <c r="V29" s="1039">
        <v>807</v>
      </c>
      <c r="W29" s="1039"/>
      <c r="X29" s="1039"/>
      <c r="Y29" s="1039"/>
      <c r="Z29" s="1039"/>
      <c r="AA29" s="1039">
        <v>2</v>
      </c>
      <c r="AB29" s="1039"/>
      <c r="AC29" s="1039"/>
      <c r="AD29" s="1039"/>
      <c r="AE29" s="1040"/>
      <c r="AF29" s="1035">
        <v>2</v>
      </c>
      <c r="AG29" s="1036"/>
      <c r="AH29" s="1036"/>
      <c r="AI29" s="1036"/>
      <c r="AJ29" s="1037"/>
      <c r="AK29" s="980">
        <v>209</v>
      </c>
      <c r="AL29" s="971"/>
      <c r="AM29" s="971"/>
      <c r="AN29" s="971"/>
      <c r="AO29" s="971"/>
      <c r="AP29" s="971" t="s">
        <v>554</v>
      </c>
      <c r="AQ29" s="971"/>
      <c r="AR29" s="971"/>
      <c r="AS29" s="971"/>
      <c r="AT29" s="971"/>
      <c r="AU29" s="971" t="s">
        <v>554</v>
      </c>
      <c r="AV29" s="971"/>
      <c r="AW29" s="971"/>
      <c r="AX29" s="971"/>
      <c r="AY29" s="971"/>
      <c r="AZ29" s="1041" t="s">
        <v>554</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390</v>
      </c>
      <c r="C30" s="1031"/>
      <c r="D30" s="1031"/>
      <c r="E30" s="1031"/>
      <c r="F30" s="1031"/>
      <c r="G30" s="1031"/>
      <c r="H30" s="1031"/>
      <c r="I30" s="1031"/>
      <c r="J30" s="1031"/>
      <c r="K30" s="1031"/>
      <c r="L30" s="1031"/>
      <c r="M30" s="1031"/>
      <c r="N30" s="1031"/>
      <c r="O30" s="1031"/>
      <c r="P30" s="1032"/>
      <c r="Q30" s="1038">
        <v>6346</v>
      </c>
      <c r="R30" s="1039"/>
      <c r="S30" s="1039"/>
      <c r="T30" s="1039"/>
      <c r="U30" s="1039"/>
      <c r="V30" s="1039">
        <v>6245</v>
      </c>
      <c r="W30" s="1039"/>
      <c r="X30" s="1039"/>
      <c r="Y30" s="1039"/>
      <c r="Z30" s="1039"/>
      <c r="AA30" s="1039">
        <v>101</v>
      </c>
      <c r="AB30" s="1039"/>
      <c r="AC30" s="1039"/>
      <c r="AD30" s="1039"/>
      <c r="AE30" s="1040"/>
      <c r="AF30" s="1035">
        <v>101</v>
      </c>
      <c r="AG30" s="1036"/>
      <c r="AH30" s="1036"/>
      <c r="AI30" s="1036"/>
      <c r="AJ30" s="1037"/>
      <c r="AK30" s="980">
        <v>986</v>
      </c>
      <c r="AL30" s="971"/>
      <c r="AM30" s="971"/>
      <c r="AN30" s="971"/>
      <c r="AO30" s="971"/>
      <c r="AP30" s="971" t="s">
        <v>554</v>
      </c>
      <c r="AQ30" s="971"/>
      <c r="AR30" s="971"/>
      <c r="AS30" s="971"/>
      <c r="AT30" s="971"/>
      <c r="AU30" s="971" t="s">
        <v>554</v>
      </c>
      <c r="AV30" s="971"/>
      <c r="AW30" s="971"/>
      <c r="AX30" s="971"/>
      <c r="AY30" s="971"/>
      <c r="AZ30" s="1041" t="s">
        <v>554</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391</v>
      </c>
      <c r="C31" s="1031"/>
      <c r="D31" s="1031"/>
      <c r="E31" s="1031"/>
      <c r="F31" s="1031"/>
      <c r="G31" s="1031"/>
      <c r="H31" s="1031"/>
      <c r="I31" s="1031"/>
      <c r="J31" s="1031"/>
      <c r="K31" s="1031"/>
      <c r="L31" s="1031"/>
      <c r="M31" s="1031"/>
      <c r="N31" s="1031"/>
      <c r="O31" s="1031"/>
      <c r="P31" s="1032"/>
      <c r="Q31" s="1038">
        <v>340</v>
      </c>
      <c r="R31" s="1039"/>
      <c r="S31" s="1039"/>
      <c r="T31" s="1039"/>
      <c r="U31" s="1039"/>
      <c r="V31" s="1039">
        <v>329</v>
      </c>
      <c r="W31" s="1039"/>
      <c r="X31" s="1039"/>
      <c r="Y31" s="1039"/>
      <c r="Z31" s="1039"/>
      <c r="AA31" s="1039">
        <v>11</v>
      </c>
      <c r="AB31" s="1039"/>
      <c r="AC31" s="1039"/>
      <c r="AD31" s="1039"/>
      <c r="AE31" s="1040"/>
      <c r="AF31" s="1035">
        <v>1010</v>
      </c>
      <c r="AG31" s="1036"/>
      <c r="AH31" s="1036"/>
      <c r="AI31" s="1036"/>
      <c r="AJ31" s="1037"/>
      <c r="AK31" s="980">
        <v>3</v>
      </c>
      <c r="AL31" s="971"/>
      <c r="AM31" s="971"/>
      <c r="AN31" s="971"/>
      <c r="AO31" s="971"/>
      <c r="AP31" s="971">
        <v>664</v>
      </c>
      <c r="AQ31" s="971"/>
      <c r="AR31" s="971"/>
      <c r="AS31" s="971"/>
      <c r="AT31" s="971"/>
      <c r="AU31" s="971">
        <v>7</v>
      </c>
      <c r="AV31" s="971"/>
      <c r="AW31" s="971"/>
      <c r="AX31" s="971"/>
      <c r="AY31" s="971"/>
      <c r="AZ31" s="1041" t="s">
        <v>555</v>
      </c>
      <c r="BA31" s="1041"/>
      <c r="BB31" s="1041"/>
      <c r="BC31" s="1041"/>
      <c r="BD31" s="1041"/>
      <c r="BE31" s="972" t="s">
        <v>392</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393</v>
      </c>
      <c r="C32" s="1031"/>
      <c r="D32" s="1031"/>
      <c r="E32" s="1031"/>
      <c r="F32" s="1031"/>
      <c r="G32" s="1031"/>
      <c r="H32" s="1031"/>
      <c r="I32" s="1031"/>
      <c r="J32" s="1031"/>
      <c r="K32" s="1031"/>
      <c r="L32" s="1031"/>
      <c r="M32" s="1031"/>
      <c r="N32" s="1031"/>
      <c r="O32" s="1031"/>
      <c r="P32" s="1032"/>
      <c r="Q32" s="1038">
        <v>484</v>
      </c>
      <c r="R32" s="1039"/>
      <c r="S32" s="1039"/>
      <c r="T32" s="1039"/>
      <c r="U32" s="1039"/>
      <c r="V32" s="1039">
        <v>465</v>
      </c>
      <c r="W32" s="1039"/>
      <c r="X32" s="1039"/>
      <c r="Y32" s="1039"/>
      <c r="Z32" s="1039"/>
      <c r="AA32" s="1039">
        <v>19</v>
      </c>
      <c r="AB32" s="1039"/>
      <c r="AC32" s="1039"/>
      <c r="AD32" s="1039"/>
      <c r="AE32" s="1040"/>
      <c r="AF32" s="1035">
        <v>127</v>
      </c>
      <c r="AG32" s="1036"/>
      <c r="AH32" s="1036"/>
      <c r="AI32" s="1036"/>
      <c r="AJ32" s="1037"/>
      <c r="AK32" s="980">
        <v>160</v>
      </c>
      <c r="AL32" s="971"/>
      <c r="AM32" s="971"/>
      <c r="AN32" s="971"/>
      <c r="AO32" s="971"/>
      <c r="AP32" s="971">
        <v>867</v>
      </c>
      <c r="AQ32" s="971"/>
      <c r="AR32" s="971"/>
      <c r="AS32" s="971"/>
      <c r="AT32" s="971"/>
      <c r="AU32" s="971">
        <v>427</v>
      </c>
      <c r="AV32" s="971"/>
      <c r="AW32" s="971"/>
      <c r="AX32" s="971"/>
      <c r="AY32" s="971"/>
      <c r="AZ32" s="1041" t="s">
        <v>554</v>
      </c>
      <c r="BA32" s="1041"/>
      <c r="BB32" s="1041"/>
      <c r="BC32" s="1041"/>
      <c r="BD32" s="1041"/>
      <c r="BE32" s="972" t="s">
        <v>392</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394</v>
      </c>
      <c r="C33" s="1031"/>
      <c r="D33" s="1031"/>
      <c r="E33" s="1031"/>
      <c r="F33" s="1031"/>
      <c r="G33" s="1031"/>
      <c r="H33" s="1031"/>
      <c r="I33" s="1031"/>
      <c r="J33" s="1031"/>
      <c r="K33" s="1031"/>
      <c r="L33" s="1031"/>
      <c r="M33" s="1031"/>
      <c r="N33" s="1031"/>
      <c r="O33" s="1031"/>
      <c r="P33" s="1032"/>
      <c r="Q33" s="1038">
        <v>1225</v>
      </c>
      <c r="R33" s="1039"/>
      <c r="S33" s="1039"/>
      <c r="T33" s="1039"/>
      <c r="U33" s="1039"/>
      <c r="V33" s="1039">
        <v>1199</v>
      </c>
      <c r="W33" s="1039"/>
      <c r="X33" s="1039"/>
      <c r="Y33" s="1039"/>
      <c r="Z33" s="1039"/>
      <c r="AA33" s="1039">
        <v>26</v>
      </c>
      <c r="AB33" s="1039"/>
      <c r="AC33" s="1039"/>
      <c r="AD33" s="1039"/>
      <c r="AE33" s="1040"/>
      <c r="AF33" s="1035">
        <v>117</v>
      </c>
      <c r="AG33" s="1036"/>
      <c r="AH33" s="1036"/>
      <c r="AI33" s="1036"/>
      <c r="AJ33" s="1037"/>
      <c r="AK33" s="980">
        <v>875</v>
      </c>
      <c r="AL33" s="971"/>
      <c r="AM33" s="971"/>
      <c r="AN33" s="971"/>
      <c r="AO33" s="971"/>
      <c r="AP33" s="971">
        <v>6502</v>
      </c>
      <c r="AQ33" s="971"/>
      <c r="AR33" s="971"/>
      <c r="AS33" s="971"/>
      <c r="AT33" s="971"/>
      <c r="AU33" s="971">
        <v>5358</v>
      </c>
      <c r="AV33" s="971"/>
      <c r="AW33" s="971"/>
      <c r="AX33" s="971"/>
      <c r="AY33" s="971"/>
      <c r="AZ33" s="1041" t="s">
        <v>554</v>
      </c>
      <c r="BA33" s="1041"/>
      <c r="BB33" s="1041"/>
      <c r="BC33" s="1041"/>
      <c r="BD33" s="1041"/>
      <c r="BE33" s="972" t="s">
        <v>392</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t="s">
        <v>395</v>
      </c>
      <c r="C34" s="1031"/>
      <c r="D34" s="1031"/>
      <c r="E34" s="1031"/>
      <c r="F34" s="1031"/>
      <c r="G34" s="1031"/>
      <c r="H34" s="1031"/>
      <c r="I34" s="1031"/>
      <c r="J34" s="1031"/>
      <c r="K34" s="1031"/>
      <c r="L34" s="1031"/>
      <c r="M34" s="1031"/>
      <c r="N34" s="1031"/>
      <c r="O34" s="1031"/>
      <c r="P34" s="1032"/>
      <c r="Q34" s="1038">
        <v>394</v>
      </c>
      <c r="R34" s="1039"/>
      <c r="S34" s="1039"/>
      <c r="T34" s="1039"/>
      <c r="U34" s="1039"/>
      <c r="V34" s="1039">
        <v>389</v>
      </c>
      <c r="W34" s="1039"/>
      <c r="X34" s="1039"/>
      <c r="Y34" s="1039"/>
      <c r="Z34" s="1039"/>
      <c r="AA34" s="1039">
        <v>4</v>
      </c>
      <c r="AB34" s="1039"/>
      <c r="AC34" s="1039"/>
      <c r="AD34" s="1039"/>
      <c r="AE34" s="1040"/>
      <c r="AF34" s="1035">
        <v>4</v>
      </c>
      <c r="AG34" s="1036"/>
      <c r="AH34" s="1036"/>
      <c r="AI34" s="1036"/>
      <c r="AJ34" s="1037"/>
      <c r="AK34" s="980" t="s">
        <v>554</v>
      </c>
      <c r="AL34" s="971"/>
      <c r="AM34" s="971"/>
      <c r="AN34" s="971"/>
      <c r="AO34" s="971"/>
      <c r="AP34" s="971">
        <v>988</v>
      </c>
      <c r="AQ34" s="971"/>
      <c r="AR34" s="971"/>
      <c r="AS34" s="971"/>
      <c r="AT34" s="971"/>
      <c r="AU34" s="971" t="s">
        <v>554</v>
      </c>
      <c r="AV34" s="971"/>
      <c r="AW34" s="971"/>
      <c r="AX34" s="971"/>
      <c r="AY34" s="971"/>
      <c r="AZ34" s="1041" t="s">
        <v>554</v>
      </c>
      <c r="BA34" s="1041"/>
      <c r="BB34" s="1041"/>
      <c r="BC34" s="1041"/>
      <c r="BD34" s="1041"/>
      <c r="BE34" s="972" t="s">
        <v>396</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397</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376</v>
      </c>
      <c r="B63" s="937" t="s">
        <v>398</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1433</v>
      </c>
      <c r="AG63" s="959"/>
      <c r="AH63" s="959"/>
      <c r="AI63" s="959"/>
      <c r="AJ63" s="1022"/>
      <c r="AK63" s="1023"/>
      <c r="AL63" s="963"/>
      <c r="AM63" s="963"/>
      <c r="AN63" s="963"/>
      <c r="AO63" s="963"/>
      <c r="AP63" s="959">
        <v>9021</v>
      </c>
      <c r="AQ63" s="959"/>
      <c r="AR63" s="959"/>
      <c r="AS63" s="959"/>
      <c r="AT63" s="959"/>
      <c r="AU63" s="959">
        <v>5792</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400</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401</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563</v>
      </c>
      <c r="C68" s="986"/>
      <c r="D68" s="986"/>
      <c r="E68" s="986"/>
      <c r="F68" s="986"/>
      <c r="G68" s="986"/>
      <c r="H68" s="986"/>
      <c r="I68" s="986"/>
      <c r="J68" s="986"/>
      <c r="K68" s="986"/>
      <c r="L68" s="986"/>
      <c r="M68" s="986"/>
      <c r="N68" s="986"/>
      <c r="O68" s="986"/>
      <c r="P68" s="987"/>
      <c r="Q68" s="988">
        <v>103</v>
      </c>
      <c r="R68" s="982"/>
      <c r="S68" s="982"/>
      <c r="T68" s="982"/>
      <c r="U68" s="982"/>
      <c r="V68" s="982">
        <v>91</v>
      </c>
      <c r="W68" s="982"/>
      <c r="X68" s="982"/>
      <c r="Y68" s="982"/>
      <c r="Z68" s="982"/>
      <c r="AA68" s="982">
        <v>11</v>
      </c>
      <c r="AB68" s="982"/>
      <c r="AC68" s="982"/>
      <c r="AD68" s="982"/>
      <c r="AE68" s="982"/>
      <c r="AF68" s="982">
        <v>11</v>
      </c>
      <c r="AG68" s="982"/>
      <c r="AH68" s="982"/>
      <c r="AI68" s="982"/>
      <c r="AJ68" s="982"/>
      <c r="AK68" s="982" t="s">
        <v>562</v>
      </c>
      <c r="AL68" s="982"/>
      <c r="AM68" s="982"/>
      <c r="AN68" s="982"/>
      <c r="AO68" s="982"/>
      <c r="AP68" s="982" t="s">
        <v>562</v>
      </c>
      <c r="AQ68" s="982"/>
      <c r="AR68" s="982"/>
      <c r="AS68" s="982"/>
      <c r="AT68" s="982"/>
      <c r="AU68" s="982" t="s">
        <v>562</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564</v>
      </c>
      <c r="C69" s="975"/>
      <c r="D69" s="975"/>
      <c r="E69" s="975"/>
      <c r="F69" s="975"/>
      <c r="G69" s="975"/>
      <c r="H69" s="975"/>
      <c r="I69" s="975"/>
      <c r="J69" s="975"/>
      <c r="K69" s="975"/>
      <c r="L69" s="975"/>
      <c r="M69" s="975"/>
      <c r="N69" s="975"/>
      <c r="O69" s="975"/>
      <c r="P69" s="976"/>
      <c r="Q69" s="977">
        <v>276838</v>
      </c>
      <c r="R69" s="971"/>
      <c r="S69" s="971"/>
      <c r="T69" s="971"/>
      <c r="U69" s="971"/>
      <c r="V69" s="971">
        <v>269931</v>
      </c>
      <c r="W69" s="971"/>
      <c r="X69" s="971"/>
      <c r="Y69" s="971"/>
      <c r="Z69" s="971"/>
      <c r="AA69" s="971">
        <v>6907</v>
      </c>
      <c r="AB69" s="971"/>
      <c r="AC69" s="971"/>
      <c r="AD69" s="971"/>
      <c r="AE69" s="971"/>
      <c r="AF69" s="971">
        <v>6907</v>
      </c>
      <c r="AG69" s="971"/>
      <c r="AH69" s="971"/>
      <c r="AI69" s="971"/>
      <c r="AJ69" s="971"/>
      <c r="AK69" s="971">
        <v>2277</v>
      </c>
      <c r="AL69" s="971"/>
      <c r="AM69" s="971"/>
      <c r="AN69" s="971"/>
      <c r="AO69" s="971"/>
      <c r="AP69" s="971" t="s">
        <v>562</v>
      </c>
      <c r="AQ69" s="971"/>
      <c r="AR69" s="971"/>
      <c r="AS69" s="971"/>
      <c r="AT69" s="971"/>
      <c r="AU69" s="971" t="s">
        <v>562</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565</v>
      </c>
      <c r="C70" s="975"/>
      <c r="D70" s="975"/>
      <c r="E70" s="975"/>
      <c r="F70" s="975"/>
      <c r="G70" s="975"/>
      <c r="H70" s="975"/>
      <c r="I70" s="975"/>
      <c r="J70" s="975"/>
      <c r="K70" s="975"/>
      <c r="L70" s="975"/>
      <c r="M70" s="975"/>
      <c r="N70" s="975"/>
      <c r="O70" s="975"/>
      <c r="P70" s="976"/>
      <c r="Q70" s="977">
        <v>227</v>
      </c>
      <c r="R70" s="971"/>
      <c r="S70" s="971"/>
      <c r="T70" s="971"/>
      <c r="U70" s="971"/>
      <c r="V70" s="971">
        <v>199</v>
      </c>
      <c r="W70" s="971"/>
      <c r="X70" s="971"/>
      <c r="Y70" s="971"/>
      <c r="Z70" s="971"/>
      <c r="AA70" s="971">
        <v>28</v>
      </c>
      <c r="AB70" s="971"/>
      <c r="AC70" s="971"/>
      <c r="AD70" s="971"/>
      <c r="AE70" s="971"/>
      <c r="AF70" s="971">
        <v>28</v>
      </c>
      <c r="AG70" s="971"/>
      <c r="AH70" s="971"/>
      <c r="AI70" s="971"/>
      <c r="AJ70" s="971"/>
      <c r="AK70" s="971">
        <v>75</v>
      </c>
      <c r="AL70" s="971"/>
      <c r="AM70" s="971"/>
      <c r="AN70" s="971"/>
      <c r="AO70" s="971"/>
      <c r="AP70" s="971" t="s">
        <v>562</v>
      </c>
      <c r="AQ70" s="971"/>
      <c r="AR70" s="971"/>
      <c r="AS70" s="971"/>
      <c r="AT70" s="971"/>
      <c r="AU70" s="971" t="s">
        <v>562</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566</v>
      </c>
      <c r="C71" s="975"/>
      <c r="D71" s="975"/>
      <c r="E71" s="975"/>
      <c r="F71" s="975"/>
      <c r="G71" s="975"/>
      <c r="H71" s="975"/>
      <c r="I71" s="975"/>
      <c r="J71" s="975"/>
      <c r="K71" s="975"/>
      <c r="L71" s="975"/>
      <c r="M71" s="975"/>
      <c r="N71" s="975"/>
      <c r="O71" s="975"/>
      <c r="P71" s="976"/>
      <c r="Q71" s="977">
        <v>4539</v>
      </c>
      <c r="R71" s="971"/>
      <c r="S71" s="971"/>
      <c r="T71" s="971"/>
      <c r="U71" s="971"/>
      <c r="V71" s="971">
        <v>4239</v>
      </c>
      <c r="W71" s="971"/>
      <c r="X71" s="971"/>
      <c r="Y71" s="971"/>
      <c r="Z71" s="971"/>
      <c r="AA71" s="971">
        <v>300</v>
      </c>
      <c r="AB71" s="971"/>
      <c r="AC71" s="971"/>
      <c r="AD71" s="971"/>
      <c r="AE71" s="971"/>
      <c r="AF71" s="971">
        <v>300</v>
      </c>
      <c r="AG71" s="971"/>
      <c r="AH71" s="971"/>
      <c r="AI71" s="971"/>
      <c r="AJ71" s="971"/>
      <c r="AK71" s="971" t="s">
        <v>562</v>
      </c>
      <c r="AL71" s="971"/>
      <c r="AM71" s="971"/>
      <c r="AN71" s="971"/>
      <c r="AO71" s="971"/>
      <c r="AP71" s="971" t="s">
        <v>562</v>
      </c>
      <c r="AQ71" s="971"/>
      <c r="AR71" s="971"/>
      <c r="AS71" s="971"/>
      <c r="AT71" s="971"/>
      <c r="AU71" s="971" t="s">
        <v>562</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567</v>
      </c>
      <c r="C72" s="975"/>
      <c r="D72" s="975"/>
      <c r="E72" s="975"/>
      <c r="F72" s="975"/>
      <c r="G72" s="975"/>
      <c r="H72" s="975"/>
      <c r="I72" s="975"/>
      <c r="J72" s="975"/>
      <c r="K72" s="975"/>
      <c r="L72" s="975"/>
      <c r="M72" s="975"/>
      <c r="N72" s="975"/>
      <c r="O72" s="975"/>
      <c r="P72" s="976"/>
      <c r="Q72" s="977">
        <v>625</v>
      </c>
      <c r="R72" s="971"/>
      <c r="S72" s="971"/>
      <c r="T72" s="971"/>
      <c r="U72" s="971"/>
      <c r="V72" s="971">
        <v>590</v>
      </c>
      <c r="W72" s="971"/>
      <c r="X72" s="971"/>
      <c r="Y72" s="971"/>
      <c r="Z72" s="971"/>
      <c r="AA72" s="971">
        <v>35</v>
      </c>
      <c r="AB72" s="971"/>
      <c r="AC72" s="971"/>
      <c r="AD72" s="971"/>
      <c r="AE72" s="971"/>
      <c r="AF72" s="971">
        <v>35</v>
      </c>
      <c r="AG72" s="971"/>
      <c r="AH72" s="971"/>
      <c r="AI72" s="971"/>
      <c r="AJ72" s="971"/>
      <c r="AK72" s="971">
        <v>40</v>
      </c>
      <c r="AL72" s="971"/>
      <c r="AM72" s="971"/>
      <c r="AN72" s="971"/>
      <c r="AO72" s="971"/>
      <c r="AP72" s="971" t="s">
        <v>562</v>
      </c>
      <c r="AQ72" s="971"/>
      <c r="AR72" s="971"/>
      <c r="AS72" s="971"/>
      <c r="AT72" s="971"/>
      <c r="AU72" s="971" t="s">
        <v>562</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568</v>
      </c>
      <c r="C73" s="975"/>
      <c r="D73" s="975"/>
      <c r="E73" s="975"/>
      <c r="F73" s="975"/>
      <c r="G73" s="975"/>
      <c r="H73" s="975"/>
      <c r="I73" s="975"/>
      <c r="J73" s="975"/>
      <c r="K73" s="975"/>
      <c r="L73" s="975"/>
      <c r="M73" s="975"/>
      <c r="N73" s="975"/>
      <c r="O73" s="975"/>
      <c r="P73" s="976"/>
      <c r="Q73" s="977">
        <v>532</v>
      </c>
      <c r="R73" s="971"/>
      <c r="S73" s="971"/>
      <c r="T73" s="971"/>
      <c r="U73" s="971"/>
      <c r="V73" s="971">
        <v>521</v>
      </c>
      <c r="W73" s="971"/>
      <c r="X73" s="971"/>
      <c r="Y73" s="971"/>
      <c r="Z73" s="971"/>
      <c r="AA73" s="971">
        <v>11</v>
      </c>
      <c r="AB73" s="971"/>
      <c r="AC73" s="971"/>
      <c r="AD73" s="971"/>
      <c r="AE73" s="971"/>
      <c r="AF73" s="971">
        <v>11</v>
      </c>
      <c r="AG73" s="971"/>
      <c r="AH73" s="971"/>
      <c r="AI73" s="971"/>
      <c r="AJ73" s="971"/>
      <c r="AK73" s="971" t="s">
        <v>562</v>
      </c>
      <c r="AL73" s="971"/>
      <c r="AM73" s="971"/>
      <c r="AN73" s="971"/>
      <c r="AO73" s="971"/>
      <c r="AP73" s="971">
        <v>68</v>
      </c>
      <c r="AQ73" s="971"/>
      <c r="AR73" s="971"/>
      <c r="AS73" s="971"/>
      <c r="AT73" s="971"/>
      <c r="AU73" s="971" t="s">
        <v>562</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t="s">
        <v>569</v>
      </c>
      <c r="C74" s="975"/>
      <c r="D74" s="975"/>
      <c r="E74" s="975"/>
      <c r="F74" s="975"/>
      <c r="G74" s="975"/>
      <c r="H74" s="975"/>
      <c r="I74" s="975"/>
      <c r="J74" s="975"/>
      <c r="K74" s="975"/>
      <c r="L74" s="975"/>
      <c r="M74" s="975"/>
      <c r="N74" s="975"/>
      <c r="O74" s="975"/>
      <c r="P74" s="976"/>
      <c r="Q74" s="977">
        <v>2427</v>
      </c>
      <c r="R74" s="971"/>
      <c r="S74" s="971"/>
      <c r="T74" s="971"/>
      <c r="U74" s="971"/>
      <c r="V74" s="971">
        <v>2399</v>
      </c>
      <c r="W74" s="971"/>
      <c r="X74" s="971"/>
      <c r="Y74" s="971"/>
      <c r="Z74" s="971"/>
      <c r="AA74" s="971">
        <v>27</v>
      </c>
      <c r="AB74" s="971"/>
      <c r="AC74" s="971"/>
      <c r="AD74" s="971"/>
      <c r="AE74" s="971"/>
      <c r="AF74" s="971">
        <v>27</v>
      </c>
      <c r="AG74" s="971"/>
      <c r="AH74" s="971"/>
      <c r="AI74" s="971"/>
      <c r="AJ74" s="971"/>
      <c r="AK74" s="971">
        <v>296</v>
      </c>
      <c r="AL74" s="971"/>
      <c r="AM74" s="971"/>
      <c r="AN74" s="971"/>
      <c r="AO74" s="971"/>
      <c r="AP74" s="971">
        <v>852</v>
      </c>
      <c r="AQ74" s="971"/>
      <c r="AR74" s="971"/>
      <c r="AS74" s="971"/>
      <c r="AT74" s="971"/>
      <c r="AU74" s="971">
        <v>469</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t="s">
        <v>570</v>
      </c>
      <c r="C75" s="975"/>
      <c r="D75" s="975"/>
      <c r="E75" s="975"/>
      <c r="F75" s="975"/>
      <c r="G75" s="975"/>
      <c r="H75" s="975"/>
      <c r="I75" s="975"/>
      <c r="J75" s="975"/>
      <c r="K75" s="975"/>
      <c r="L75" s="975"/>
      <c r="M75" s="975"/>
      <c r="N75" s="975"/>
      <c r="O75" s="975"/>
      <c r="P75" s="976"/>
      <c r="Q75" s="978">
        <v>329</v>
      </c>
      <c r="R75" s="979"/>
      <c r="S75" s="979"/>
      <c r="T75" s="979"/>
      <c r="U75" s="980"/>
      <c r="V75" s="981">
        <v>298</v>
      </c>
      <c r="W75" s="979"/>
      <c r="X75" s="979"/>
      <c r="Y75" s="979"/>
      <c r="Z75" s="980"/>
      <c r="AA75" s="981">
        <v>31</v>
      </c>
      <c r="AB75" s="979"/>
      <c r="AC75" s="979"/>
      <c r="AD75" s="979"/>
      <c r="AE75" s="980"/>
      <c r="AF75" s="981">
        <v>22</v>
      </c>
      <c r="AG75" s="979"/>
      <c r="AH75" s="979"/>
      <c r="AI75" s="979"/>
      <c r="AJ75" s="980"/>
      <c r="AK75" s="981">
        <v>38</v>
      </c>
      <c r="AL75" s="979"/>
      <c r="AM75" s="979"/>
      <c r="AN75" s="979"/>
      <c r="AO75" s="980"/>
      <c r="AP75" s="981" t="s">
        <v>562</v>
      </c>
      <c r="AQ75" s="979"/>
      <c r="AR75" s="979"/>
      <c r="AS75" s="979"/>
      <c r="AT75" s="980"/>
      <c r="AU75" s="981" t="s">
        <v>562</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376</v>
      </c>
      <c r="B88" s="937" t="s">
        <v>402</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7342</v>
      </c>
      <c r="AG88" s="959"/>
      <c r="AH88" s="959"/>
      <c r="AI88" s="959"/>
      <c r="AJ88" s="959"/>
      <c r="AK88" s="963"/>
      <c r="AL88" s="963"/>
      <c r="AM88" s="963"/>
      <c r="AN88" s="963"/>
      <c r="AO88" s="963"/>
      <c r="AP88" s="959">
        <v>920</v>
      </c>
      <c r="AQ88" s="959"/>
      <c r="AR88" s="959"/>
      <c r="AS88" s="959"/>
      <c r="AT88" s="959"/>
      <c r="AU88" s="959">
        <v>469</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403</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39</v>
      </c>
      <c r="CS102" s="953"/>
      <c r="CT102" s="953"/>
      <c r="CU102" s="953"/>
      <c r="CV102" s="954"/>
      <c r="CW102" s="952">
        <v>0</v>
      </c>
      <c r="CX102" s="953"/>
      <c r="CY102" s="953"/>
      <c r="CZ102" s="953"/>
      <c r="DA102" s="954"/>
      <c r="DB102" s="952" t="s">
        <v>572</v>
      </c>
      <c r="DC102" s="953"/>
      <c r="DD102" s="953"/>
      <c r="DE102" s="953"/>
      <c r="DF102" s="954"/>
      <c r="DG102" s="952">
        <v>133</v>
      </c>
      <c r="DH102" s="953"/>
      <c r="DI102" s="953"/>
      <c r="DJ102" s="953"/>
      <c r="DK102" s="954"/>
      <c r="DL102" s="952" t="s">
        <v>572</v>
      </c>
      <c r="DM102" s="953"/>
      <c r="DN102" s="953"/>
      <c r="DO102" s="953"/>
      <c r="DP102" s="954"/>
      <c r="DQ102" s="952">
        <v>127</v>
      </c>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404</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405</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408</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409</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410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411</v>
      </c>
      <c r="AB109" s="896"/>
      <c r="AC109" s="896"/>
      <c r="AD109" s="896"/>
      <c r="AE109" s="897"/>
      <c r="AF109" s="898" t="s">
        <v>412</v>
      </c>
      <c r="AG109" s="896"/>
      <c r="AH109" s="896"/>
      <c r="AI109" s="896"/>
      <c r="AJ109" s="897"/>
      <c r="AK109" s="898" t="s">
        <v>294</v>
      </c>
      <c r="AL109" s="896"/>
      <c r="AM109" s="896"/>
      <c r="AN109" s="896"/>
      <c r="AO109" s="897"/>
      <c r="AP109" s="898" t="s">
        <v>413</v>
      </c>
      <c r="AQ109" s="896"/>
      <c r="AR109" s="896"/>
      <c r="AS109" s="896"/>
      <c r="AT109" s="929"/>
      <c r="AU109" s="895" t="s">
        <v>410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411</v>
      </c>
      <c r="BR109" s="896"/>
      <c r="BS109" s="896"/>
      <c r="BT109" s="896"/>
      <c r="BU109" s="897"/>
      <c r="BV109" s="898" t="s">
        <v>412</v>
      </c>
      <c r="BW109" s="896"/>
      <c r="BX109" s="896"/>
      <c r="BY109" s="896"/>
      <c r="BZ109" s="897"/>
      <c r="CA109" s="898" t="s">
        <v>294</v>
      </c>
      <c r="CB109" s="896"/>
      <c r="CC109" s="896"/>
      <c r="CD109" s="896"/>
      <c r="CE109" s="897"/>
      <c r="CF109" s="936" t="s">
        <v>413</v>
      </c>
      <c r="CG109" s="936"/>
      <c r="CH109" s="936"/>
      <c r="CI109" s="936"/>
      <c r="CJ109" s="936"/>
      <c r="CK109" s="898" t="s">
        <v>414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411</v>
      </c>
      <c r="DH109" s="896"/>
      <c r="DI109" s="896"/>
      <c r="DJ109" s="896"/>
      <c r="DK109" s="897"/>
      <c r="DL109" s="898" t="s">
        <v>412</v>
      </c>
      <c r="DM109" s="896"/>
      <c r="DN109" s="896"/>
      <c r="DO109" s="896"/>
      <c r="DP109" s="897"/>
      <c r="DQ109" s="898" t="s">
        <v>294</v>
      </c>
      <c r="DR109" s="896"/>
      <c r="DS109" s="896"/>
      <c r="DT109" s="896"/>
      <c r="DU109" s="897"/>
      <c r="DV109" s="898" t="s">
        <v>413</v>
      </c>
      <c r="DW109" s="896"/>
      <c r="DX109" s="896"/>
      <c r="DY109" s="896"/>
      <c r="DZ109" s="929"/>
    </row>
    <row r="110" spans="1:131" s="218" customFormat="1" ht="26.25" customHeight="1" x14ac:dyDescent="0.2">
      <c r="A110" s="807" t="s">
        <v>415</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1988492</v>
      </c>
      <c r="AB110" s="889"/>
      <c r="AC110" s="889"/>
      <c r="AD110" s="889"/>
      <c r="AE110" s="890"/>
      <c r="AF110" s="891">
        <v>1873728</v>
      </c>
      <c r="AG110" s="889"/>
      <c r="AH110" s="889"/>
      <c r="AI110" s="889"/>
      <c r="AJ110" s="890"/>
      <c r="AK110" s="891">
        <v>1923627</v>
      </c>
      <c r="AL110" s="889"/>
      <c r="AM110" s="889"/>
      <c r="AN110" s="889"/>
      <c r="AO110" s="890"/>
      <c r="AP110" s="892">
        <v>15.3</v>
      </c>
      <c r="AQ110" s="893"/>
      <c r="AR110" s="893"/>
      <c r="AS110" s="893"/>
      <c r="AT110" s="894"/>
      <c r="AU110" s="930" t="s">
        <v>69</v>
      </c>
      <c r="AV110" s="931"/>
      <c r="AW110" s="931"/>
      <c r="AX110" s="931"/>
      <c r="AY110" s="931"/>
      <c r="AZ110" s="860" t="s">
        <v>416</v>
      </c>
      <c r="BA110" s="808"/>
      <c r="BB110" s="808"/>
      <c r="BC110" s="808"/>
      <c r="BD110" s="808"/>
      <c r="BE110" s="808"/>
      <c r="BF110" s="808"/>
      <c r="BG110" s="808"/>
      <c r="BH110" s="808"/>
      <c r="BI110" s="808"/>
      <c r="BJ110" s="808"/>
      <c r="BK110" s="808"/>
      <c r="BL110" s="808"/>
      <c r="BM110" s="808"/>
      <c r="BN110" s="808"/>
      <c r="BO110" s="808"/>
      <c r="BP110" s="809"/>
      <c r="BQ110" s="861">
        <v>27516658</v>
      </c>
      <c r="BR110" s="842"/>
      <c r="BS110" s="842"/>
      <c r="BT110" s="842"/>
      <c r="BU110" s="842"/>
      <c r="BV110" s="842">
        <v>26762332</v>
      </c>
      <c r="BW110" s="842"/>
      <c r="BX110" s="842"/>
      <c r="BY110" s="842"/>
      <c r="BZ110" s="842"/>
      <c r="CA110" s="842">
        <v>25780748</v>
      </c>
      <c r="CB110" s="842"/>
      <c r="CC110" s="842"/>
      <c r="CD110" s="842"/>
      <c r="CE110" s="842"/>
      <c r="CF110" s="866">
        <v>204.9</v>
      </c>
      <c r="CG110" s="867"/>
      <c r="CH110" s="867"/>
      <c r="CI110" s="867"/>
      <c r="CJ110" s="867"/>
      <c r="CK110" s="926" t="s">
        <v>417</v>
      </c>
      <c r="CL110" s="819"/>
      <c r="CM110" s="860" t="s">
        <v>418</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419</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420</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v>3048500</v>
      </c>
      <c r="BW111" s="817"/>
      <c r="BX111" s="817"/>
      <c r="BY111" s="817"/>
      <c r="BZ111" s="817"/>
      <c r="CA111" s="817">
        <v>3048500</v>
      </c>
      <c r="CB111" s="817"/>
      <c r="CC111" s="817"/>
      <c r="CD111" s="817"/>
      <c r="CE111" s="817"/>
      <c r="CF111" s="875">
        <v>24.2</v>
      </c>
      <c r="CG111" s="876"/>
      <c r="CH111" s="876"/>
      <c r="CI111" s="876"/>
      <c r="CJ111" s="876"/>
      <c r="CK111" s="927"/>
      <c r="CL111" s="821"/>
      <c r="CM111" s="815" t="s">
        <v>421</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422</v>
      </c>
      <c r="B112" s="913"/>
      <c r="C112" s="752" t="s">
        <v>423</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424</v>
      </c>
      <c r="BA112" s="752"/>
      <c r="BB112" s="752"/>
      <c r="BC112" s="752"/>
      <c r="BD112" s="752"/>
      <c r="BE112" s="752"/>
      <c r="BF112" s="752"/>
      <c r="BG112" s="752"/>
      <c r="BH112" s="752"/>
      <c r="BI112" s="752"/>
      <c r="BJ112" s="752"/>
      <c r="BK112" s="752"/>
      <c r="BL112" s="752"/>
      <c r="BM112" s="752"/>
      <c r="BN112" s="752"/>
      <c r="BO112" s="752"/>
      <c r="BP112" s="753"/>
      <c r="BQ112" s="816">
        <v>6669589</v>
      </c>
      <c r="BR112" s="817"/>
      <c r="BS112" s="817"/>
      <c r="BT112" s="817"/>
      <c r="BU112" s="817"/>
      <c r="BV112" s="817">
        <v>6160732</v>
      </c>
      <c r="BW112" s="817"/>
      <c r="BX112" s="817"/>
      <c r="BY112" s="817"/>
      <c r="BZ112" s="817"/>
      <c r="CA112" s="817">
        <v>5791916</v>
      </c>
      <c r="CB112" s="817"/>
      <c r="CC112" s="817"/>
      <c r="CD112" s="817"/>
      <c r="CE112" s="817"/>
      <c r="CF112" s="875">
        <v>46</v>
      </c>
      <c r="CG112" s="876"/>
      <c r="CH112" s="876"/>
      <c r="CI112" s="876"/>
      <c r="CJ112" s="876"/>
      <c r="CK112" s="927"/>
      <c r="CL112" s="821"/>
      <c r="CM112" s="815" t="s">
        <v>425</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764276</v>
      </c>
      <c r="AB113" s="919"/>
      <c r="AC113" s="919"/>
      <c r="AD113" s="919"/>
      <c r="AE113" s="920"/>
      <c r="AF113" s="921">
        <v>768688</v>
      </c>
      <c r="AG113" s="919"/>
      <c r="AH113" s="919"/>
      <c r="AI113" s="919"/>
      <c r="AJ113" s="920"/>
      <c r="AK113" s="921">
        <v>749047</v>
      </c>
      <c r="AL113" s="919"/>
      <c r="AM113" s="919"/>
      <c r="AN113" s="919"/>
      <c r="AO113" s="920"/>
      <c r="AP113" s="922">
        <v>6</v>
      </c>
      <c r="AQ113" s="923"/>
      <c r="AR113" s="923"/>
      <c r="AS113" s="923"/>
      <c r="AT113" s="924"/>
      <c r="AU113" s="932"/>
      <c r="AV113" s="933"/>
      <c r="AW113" s="933"/>
      <c r="AX113" s="933"/>
      <c r="AY113" s="933"/>
      <c r="AZ113" s="815" t="s">
        <v>427</v>
      </c>
      <c r="BA113" s="752"/>
      <c r="BB113" s="752"/>
      <c r="BC113" s="752"/>
      <c r="BD113" s="752"/>
      <c r="BE113" s="752"/>
      <c r="BF113" s="752"/>
      <c r="BG113" s="752"/>
      <c r="BH113" s="752"/>
      <c r="BI113" s="752"/>
      <c r="BJ113" s="752"/>
      <c r="BK113" s="752"/>
      <c r="BL113" s="752"/>
      <c r="BM113" s="752"/>
      <c r="BN113" s="752"/>
      <c r="BO113" s="752"/>
      <c r="BP113" s="753"/>
      <c r="BQ113" s="816">
        <v>542414</v>
      </c>
      <c r="BR113" s="817"/>
      <c r="BS113" s="817"/>
      <c r="BT113" s="817"/>
      <c r="BU113" s="817"/>
      <c r="BV113" s="817">
        <v>475287</v>
      </c>
      <c r="BW113" s="817"/>
      <c r="BX113" s="817"/>
      <c r="BY113" s="817"/>
      <c r="BZ113" s="817"/>
      <c r="CA113" s="817">
        <v>468770</v>
      </c>
      <c r="CB113" s="817"/>
      <c r="CC113" s="817"/>
      <c r="CD113" s="817"/>
      <c r="CE113" s="817"/>
      <c r="CF113" s="875">
        <v>3.7</v>
      </c>
      <c r="CG113" s="876"/>
      <c r="CH113" s="876"/>
      <c r="CI113" s="876"/>
      <c r="CJ113" s="876"/>
      <c r="CK113" s="927"/>
      <c r="CL113" s="821"/>
      <c r="CM113" s="815" t="s">
        <v>428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72351</v>
      </c>
      <c r="AB114" s="780"/>
      <c r="AC114" s="780"/>
      <c r="AD114" s="780"/>
      <c r="AE114" s="781"/>
      <c r="AF114" s="782">
        <v>69360</v>
      </c>
      <c r="AG114" s="780"/>
      <c r="AH114" s="780"/>
      <c r="AI114" s="780"/>
      <c r="AJ114" s="781"/>
      <c r="AK114" s="782">
        <v>59050</v>
      </c>
      <c r="AL114" s="780"/>
      <c r="AM114" s="780"/>
      <c r="AN114" s="780"/>
      <c r="AO114" s="781"/>
      <c r="AP114" s="824">
        <v>0.5</v>
      </c>
      <c r="AQ114" s="825"/>
      <c r="AR114" s="825"/>
      <c r="AS114" s="825"/>
      <c r="AT114" s="826"/>
      <c r="AU114" s="932"/>
      <c r="AV114" s="933"/>
      <c r="AW114" s="933"/>
      <c r="AX114" s="933"/>
      <c r="AY114" s="933"/>
      <c r="AZ114" s="815" t="s">
        <v>430</v>
      </c>
      <c r="BA114" s="752"/>
      <c r="BB114" s="752"/>
      <c r="BC114" s="752"/>
      <c r="BD114" s="752"/>
      <c r="BE114" s="752"/>
      <c r="BF114" s="752"/>
      <c r="BG114" s="752"/>
      <c r="BH114" s="752"/>
      <c r="BI114" s="752"/>
      <c r="BJ114" s="752"/>
      <c r="BK114" s="752"/>
      <c r="BL114" s="752"/>
      <c r="BM114" s="752"/>
      <c r="BN114" s="752"/>
      <c r="BO114" s="752"/>
      <c r="BP114" s="753"/>
      <c r="BQ114" s="816">
        <v>4145127</v>
      </c>
      <c r="BR114" s="817"/>
      <c r="BS114" s="817"/>
      <c r="BT114" s="817"/>
      <c r="BU114" s="817"/>
      <c r="BV114" s="817">
        <v>4043445</v>
      </c>
      <c r="BW114" s="817"/>
      <c r="BX114" s="817"/>
      <c r="BY114" s="817"/>
      <c r="BZ114" s="817"/>
      <c r="CA114" s="817">
        <v>4145202</v>
      </c>
      <c r="CB114" s="817"/>
      <c r="CC114" s="817"/>
      <c r="CD114" s="817"/>
      <c r="CE114" s="817"/>
      <c r="CF114" s="875">
        <v>33</v>
      </c>
      <c r="CG114" s="876"/>
      <c r="CH114" s="876"/>
      <c r="CI114" s="876"/>
      <c r="CJ114" s="876"/>
      <c r="CK114" s="927"/>
      <c r="CL114" s="821"/>
      <c r="CM114" s="815" t="s">
        <v>431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298</v>
      </c>
      <c r="AB115" s="919"/>
      <c r="AC115" s="919"/>
      <c r="AD115" s="919"/>
      <c r="AE115" s="920"/>
      <c r="AF115" s="921">
        <v>275</v>
      </c>
      <c r="AG115" s="919"/>
      <c r="AH115" s="919"/>
      <c r="AI115" s="919"/>
      <c r="AJ115" s="920"/>
      <c r="AK115" s="921">
        <v>249</v>
      </c>
      <c r="AL115" s="919"/>
      <c r="AM115" s="919"/>
      <c r="AN115" s="919"/>
      <c r="AO115" s="920"/>
      <c r="AP115" s="922">
        <v>0</v>
      </c>
      <c r="AQ115" s="923"/>
      <c r="AR115" s="923"/>
      <c r="AS115" s="923"/>
      <c r="AT115" s="924"/>
      <c r="AU115" s="932"/>
      <c r="AV115" s="933"/>
      <c r="AW115" s="933"/>
      <c r="AX115" s="933"/>
      <c r="AY115" s="933"/>
      <c r="AZ115" s="815" t="s">
        <v>433</v>
      </c>
      <c r="BA115" s="752"/>
      <c r="BB115" s="752"/>
      <c r="BC115" s="752"/>
      <c r="BD115" s="752"/>
      <c r="BE115" s="752"/>
      <c r="BF115" s="752"/>
      <c r="BG115" s="752"/>
      <c r="BH115" s="752"/>
      <c r="BI115" s="752"/>
      <c r="BJ115" s="752"/>
      <c r="BK115" s="752"/>
      <c r="BL115" s="752"/>
      <c r="BM115" s="752"/>
      <c r="BN115" s="752"/>
      <c r="BO115" s="752"/>
      <c r="BP115" s="753"/>
      <c r="BQ115" s="816">
        <v>118661</v>
      </c>
      <c r="BR115" s="817"/>
      <c r="BS115" s="817"/>
      <c r="BT115" s="817"/>
      <c r="BU115" s="817"/>
      <c r="BV115" s="817">
        <v>90410</v>
      </c>
      <c r="BW115" s="817"/>
      <c r="BX115" s="817"/>
      <c r="BY115" s="817"/>
      <c r="BZ115" s="817"/>
      <c r="CA115" s="817">
        <v>134939</v>
      </c>
      <c r="CB115" s="817"/>
      <c r="CC115" s="817"/>
      <c r="CD115" s="817"/>
      <c r="CE115" s="817"/>
      <c r="CF115" s="875">
        <v>1.1000000000000001</v>
      </c>
      <c r="CG115" s="876"/>
      <c r="CH115" s="876"/>
      <c r="CI115" s="876"/>
      <c r="CJ115" s="876"/>
      <c r="CK115" s="927"/>
      <c r="CL115" s="821"/>
      <c r="CM115" s="815" t="s">
        <v>434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436</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438</v>
      </c>
      <c r="Z117" s="897"/>
      <c r="AA117" s="902">
        <v>2825417</v>
      </c>
      <c r="AB117" s="903"/>
      <c r="AC117" s="903"/>
      <c r="AD117" s="903"/>
      <c r="AE117" s="904"/>
      <c r="AF117" s="905">
        <v>2712051</v>
      </c>
      <c r="AG117" s="903"/>
      <c r="AH117" s="903"/>
      <c r="AI117" s="903"/>
      <c r="AJ117" s="904"/>
      <c r="AK117" s="905">
        <v>2731973</v>
      </c>
      <c r="AL117" s="903"/>
      <c r="AM117" s="903"/>
      <c r="AN117" s="903"/>
      <c r="AO117" s="904"/>
      <c r="AP117" s="906"/>
      <c r="AQ117" s="907"/>
      <c r="AR117" s="907"/>
      <c r="AS117" s="907"/>
      <c r="AT117" s="908"/>
      <c r="AU117" s="932"/>
      <c r="AV117" s="933"/>
      <c r="AW117" s="933"/>
      <c r="AX117" s="933"/>
      <c r="AY117" s="933"/>
      <c r="AZ117" s="863" t="s">
        <v>439</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440</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v>3048500</v>
      </c>
      <c r="DM117" s="780"/>
      <c r="DN117" s="780"/>
      <c r="DO117" s="780"/>
      <c r="DP117" s="781"/>
      <c r="DQ117" s="782">
        <v>3048500</v>
      </c>
      <c r="DR117" s="780"/>
      <c r="DS117" s="780"/>
      <c r="DT117" s="780"/>
      <c r="DU117" s="781"/>
      <c r="DV117" s="824">
        <v>24.2</v>
      </c>
      <c r="DW117" s="825"/>
      <c r="DX117" s="825"/>
      <c r="DY117" s="825"/>
      <c r="DZ117" s="826"/>
    </row>
    <row r="118" spans="1:130" s="218" customFormat="1" ht="26.25" customHeight="1" x14ac:dyDescent="0.2">
      <c r="A118" s="895" t="s">
        <v>414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411</v>
      </c>
      <c r="AB118" s="896"/>
      <c r="AC118" s="896"/>
      <c r="AD118" s="896"/>
      <c r="AE118" s="897"/>
      <c r="AF118" s="898" t="s">
        <v>412</v>
      </c>
      <c r="AG118" s="896"/>
      <c r="AH118" s="896"/>
      <c r="AI118" s="896"/>
      <c r="AJ118" s="897"/>
      <c r="AK118" s="898" t="s">
        <v>294</v>
      </c>
      <c r="AL118" s="896"/>
      <c r="AM118" s="896"/>
      <c r="AN118" s="896"/>
      <c r="AO118" s="897"/>
      <c r="AP118" s="899" t="s">
        <v>413</v>
      </c>
      <c r="AQ118" s="900"/>
      <c r="AR118" s="900"/>
      <c r="AS118" s="900"/>
      <c r="AT118" s="901"/>
      <c r="AU118" s="932"/>
      <c r="AV118" s="933"/>
      <c r="AW118" s="933"/>
      <c r="AX118" s="933"/>
      <c r="AY118" s="933"/>
      <c r="AZ118" s="838" t="s">
        <v>441</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442</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417</v>
      </c>
      <c r="B119" s="819"/>
      <c r="C119" s="860" t="s">
        <v>418</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443</v>
      </c>
      <c r="BP119" s="878"/>
      <c r="BQ119" s="879">
        <v>38992449</v>
      </c>
      <c r="BR119" s="845"/>
      <c r="BS119" s="845"/>
      <c r="BT119" s="845"/>
      <c r="BU119" s="845"/>
      <c r="BV119" s="845">
        <v>40580706</v>
      </c>
      <c r="BW119" s="845"/>
      <c r="BX119" s="845"/>
      <c r="BY119" s="845"/>
      <c r="BZ119" s="845"/>
      <c r="CA119" s="845">
        <v>39370075</v>
      </c>
      <c r="CB119" s="845"/>
      <c r="CC119" s="845"/>
      <c r="CD119" s="845"/>
      <c r="CE119" s="845"/>
      <c r="CF119" s="748"/>
      <c r="CG119" s="749"/>
      <c r="CH119" s="749"/>
      <c r="CI119" s="749"/>
      <c r="CJ119" s="834"/>
      <c r="CK119" s="928"/>
      <c r="CL119" s="823"/>
      <c r="CM119" s="838" t="s">
        <v>444</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421</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445</v>
      </c>
      <c r="AV120" s="881"/>
      <c r="AW120" s="881"/>
      <c r="AX120" s="881"/>
      <c r="AY120" s="882"/>
      <c r="AZ120" s="860" t="s">
        <v>446</v>
      </c>
      <c r="BA120" s="808"/>
      <c r="BB120" s="808"/>
      <c r="BC120" s="808"/>
      <c r="BD120" s="808"/>
      <c r="BE120" s="808"/>
      <c r="BF120" s="808"/>
      <c r="BG120" s="808"/>
      <c r="BH120" s="808"/>
      <c r="BI120" s="808"/>
      <c r="BJ120" s="808"/>
      <c r="BK120" s="808"/>
      <c r="BL120" s="808"/>
      <c r="BM120" s="808"/>
      <c r="BN120" s="808"/>
      <c r="BO120" s="808"/>
      <c r="BP120" s="809"/>
      <c r="BQ120" s="861">
        <v>6250381</v>
      </c>
      <c r="BR120" s="842"/>
      <c r="BS120" s="842"/>
      <c r="BT120" s="842"/>
      <c r="BU120" s="842"/>
      <c r="BV120" s="842">
        <v>5812500</v>
      </c>
      <c r="BW120" s="842"/>
      <c r="BX120" s="842"/>
      <c r="BY120" s="842"/>
      <c r="BZ120" s="842"/>
      <c r="CA120" s="842">
        <v>5726801</v>
      </c>
      <c r="CB120" s="842"/>
      <c r="CC120" s="842"/>
      <c r="CD120" s="842"/>
      <c r="CE120" s="842"/>
      <c r="CF120" s="866">
        <v>45.5</v>
      </c>
      <c r="CG120" s="867"/>
      <c r="CH120" s="867"/>
      <c r="CI120" s="867"/>
      <c r="CJ120" s="867"/>
      <c r="CK120" s="868" t="s">
        <v>447</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6234548</v>
      </c>
      <c r="DH120" s="842"/>
      <c r="DI120" s="842"/>
      <c r="DJ120" s="842"/>
      <c r="DK120" s="842"/>
      <c r="DL120" s="842">
        <v>5744384</v>
      </c>
      <c r="DM120" s="842"/>
      <c r="DN120" s="842"/>
      <c r="DO120" s="842"/>
      <c r="DP120" s="842"/>
      <c r="DQ120" s="842">
        <v>5358040</v>
      </c>
      <c r="DR120" s="842"/>
      <c r="DS120" s="842"/>
      <c r="DT120" s="842"/>
      <c r="DU120" s="842"/>
      <c r="DV120" s="843">
        <v>42.6</v>
      </c>
      <c r="DW120" s="843"/>
      <c r="DX120" s="843"/>
      <c r="DY120" s="843"/>
      <c r="DZ120" s="844"/>
    </row>
    <row r="121" spans="1:130" s="218" customFormat="1" ht="26.25" customHeight="1" x14ac:dyDescent="0.2">
      <c r="A121" s="820"/>
      <c r="B121" s="821"/>
      <c r="C121" s="863" t="s">
        <v>448</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449</v>
      </c>
      <c r="BA121" s="752"/>
      <c r="BB121" s="752"/>
      <c r="BC121" s="752"/>
      <c r="BD121" s="752"/>
      <c r="BE121" s="752"/>
      <c r="BF121" s="752"/>
      <c r="BG121" s="752"/>
      <c r="BH121" s="752"/>
      <c r="BI121" s="752"/>
      <c r="BJ121" s="752"/>
      <c r="BK121" s="752"/>
      <c r="BL121" s="752"/>
      <c r="BM121" s="752"/>
      <c r="BN121" s="752"/>
      <c r="BO121" s="752"/>
      <c r="BP121" s="753"/>
      <c r="BQ121" s="816">
        <v>1360046</v>
      </c>
      <c r="BR121" s="817"/>
      <c r="BS121" s="817"/>
      <c r="BT121" s="817"/>
      <c r="BU121" s="817"/>
      <c r="BV121" s="817">
        <v>1385687</v>
      </c>
      <c r="BW121" s="817"/>
      <c r="BX121" s="817"/>
      <c r="BY121" s="817"/>
      <c r="BZ121" s="817"/>
      <c r="CA121" s="817">
        <v>1366154</v>
      </c>
      <c r="CB121" s="817"/>
      <c r="CC121" s="817"/>
      <c r="CD121" s="817"/>
      <c r="CE121" s="817"/>
      <c r="CF121" s="875">
        <v>10.9</v>
      </c>
      <c r="CG121" s="876"/>
      <c r="CH121" s="876"/>
      <c r="CI121" s="876"/>
      <c r="CJ121" s="876"/>
      <c r="CK121" s="869"/>
      <c r="CL121" s="855"/>
      <c r="CM121" s="855"/>
      <c r="CN121" s="855"/>
      <c r="CO121" s="856"/>
      <c r="CP121" s="835" t="s">
        <v>393</v>
      </c>
      <c r="CQ121" s="836"/>
      <c r="CR121" s="836"/>
      <c r="CS121" s="836"/>
      <c r="CT121" s="836"/>
      <c r="CU121" s="836"/>
      <c r="CV121" s="836"/>
      <c r="CW121" s="836"/>
      <c r="CX121" s="836"/>
      <c r="CY121" s="836"/>
      <c r="CZ121" s="836"/>
      <c r="DA121" s="836"/>
      <c r="DB121" s="836"/>
      <c r="DC121" s="836"/>
      <c r="DD121" s="836"/>
      <c r="DE121" s="836"/>
      <c r="DF121" s="837"/>
      <c r="DG121" s="816">
        <v>431692</v>
      </c>
      <c r="DH121" s="817"/>
      <c r="DI121" s="817"/>
      <c r="DJ121" s="817"/>
      <c r="DK121" s="817"/>
      <c r="DL121" s="817">
        <v>411221</v>
      </c>
      <c r="DM121" s="817"/>
      <c r="DN121" s="817"/>
      <c r="DO121" s="817"/>
      <c r="DP121" s="817"/>
      <c r="DQ121" s="817">
        <v>426575</v>
      </c>
      <c r="DR121" s="817"/>
      <c r="DS121" s="817"/>
      <c r="DT121" s="817"/>
      <c r="DU121" s="817"/>
      <c r="DV121" s="794">
        <v>3.4</v>
      </c>
      <c r="DW121" s="794"/>
      <c r="DX121" s="794"/>
      <c r="DY121" s="794"/>
      <c r="DZ121" s="795"/>
    </row>
    <row r="122" spans="1:130" s="218" customFormat="1" ht="26.25" customHeight="1" x14ac:dyDescent="0.2">
      <c r="A122" s="820"/>
      <c r="B122" s="821"/>
      <c r="C122" s="815" t="s">
        <v>431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450</v>
      </c>
      <c r="BA122" s="839"/>
      <c r="BB122" s="839"/>
      <c r="BC122" s="839"/>
      <c r="BD122" s="839"/>
      <c r="BE122" s="839"/>
      <c r="BF122" s="839"/>
      <c r="BG122" s="839"/>
      <c r="BH122" s="839"/>
      <c r="BI122" s="839"/>
      <c r="BJ122" s="839"/>
      <c r="BK122" s="839"/>
      <c r="BL122" s="839"/>
      <c r="BM122" s="839"/>
      <c r="BN122" s="839"/>
      <c r="BO122" s="839"/>
      <c r="BP122" s="840"/>
      <c r="BQ122" s="879">
        <v>24678098</v>
      </c>
      <c r="BR122" s="845"/>
      <c r="BS122" s="845"/>
      <c r="BT122" s="845"/>
      <c r="BU122" s="845"/>
      <c r="BV122" s="845">
        <v>23590690</v>
      </c>
      <c r="BW122" s="845"/>
      <c r="BX122" s="845"/>
      <c r="BY122" s="845"/>
      <c r="BZ122" s="845"/>
      <c r="CA122" s="845">
        <v>22340583</v>
      </c>
      <c r="CB122" s="845"/>
      <c r="CC122" s="845"/>
      <c r="CD122" s="845"/>
      <c r="CE122" s="845"/>
      <c r="CF122" s="846">
        <v>177.6</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v>3349</v>
      </c>
      <c r="DH122" s="817"/>
      <c r="DI122" s="817"/>
      <c r="DJ122" s="817"/>
      <c r="DK122" s="817"/>
      <c r="DL122" s="817">
        <v>5127</v>
      </c>
      <c r="DM122" s="817"/>
      <c r="DN122" s="817"/>
      <c r="DO122" s="817"/>
      <c r="DP122" s="817"/>
      <c r="DQ122" s="817">
        <v>7301</v>
      </c>
      <c r="DR122" s="817"/>
      <c r="DS122" s="817"/>
      <c r="DT122" s="817"/>
      <c r="DU122" s="817"/>
      <c r="DV122" s="794">
        <v>0.1</v>
      </c>
      <c r="DW122" s="794"/>
      <c r="DX122" s="794"/>
      <c r="DY122" s="794"/>
      <c r="DZ122" s="795"/>
    </row>
    <row r="123" spans="1:130" s="218" customFormat="1" ht="26.25" customHeight="1" x14ac:dyDescent="0.2">
      <c r="A123" s="820"/>
      <c r="B123" s="821"/>
      <c r="C123" s="815" t="s">
        <v>437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451</v>
      </c>
      <c r="BP123" s="878"/>
      <c r="BQ123" s="832">
        <v>32288525</v>
      </c>
      <c r="BR123" s="833"/>
      <c r="BS123" s="833"/>
      <c r="BT123" s="833"/>
      <c r="BU123" s="833"/>
      <c r="BV123" s="833">
        <v>30788877</v>
      </c>
      <c r="BW123" s="833"/>
      <c r="BX123" s="833"/>
      <c r="BY123" s="833"/>
      <c r="BZ123" s="833"/>
      <c r="CA123" s="833">
        <v>29433538</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440</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452</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55</v>
      </c>
      <c r="BR124" s="831"/>
      <c r="BS124" s="831"/>
      <c r="BT124" s="831"/>
      <c r="BU124" s="831"/>
      <c r="BV124" s="831">
        <v>80.2</v>
      </c>
      <c r="BW124" s="831"/>
      <c r="BX124" s="831"/>
      <c r="BY124" s="831"/>
      <c r="BZ124" s="831"/>
      <c r="CA124" s="831">
        <v>78.900000000000006</v>
      </c>
      <c r="CB124" s="831"/>
      <c r="CC124" s="831"/>
      <c r="CD124" s="831"/>
      <c r="CE124" s="831"/>
      <c r="CF124" s="726"/>
      <c r="CG124" s="727"/>
      <c r="CH124" s="727"/>
      <c r="CI124" s="727"/>
      <c r="CJ124" s="862"/>
      <c r="CK124" s="870"/>
      <c r="CL124" s="870"/>
      <c r="CM124" s="870"/>
      <c r="CN124" s="870"/>
      <c r="CO124" s="871"/>
      <c r="CP124" s="835" t="s">
        <v>453</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442</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454</v>
      </c>
      <c r="CL125" s="852"/>
      <c r="CM125" s="852"/>
      <c r="CN125" s="852"/>
      <c r="CO125" s="853"/>
      <c r="CP125" s="860" t="s">
        <v>455</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444</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456</v>
      </c>
      <c r="CQ126" s="752"/>
      <c r="CR126" s="752"/>
      <c r="CS126" s="752"/>
      <c r="CT126" s="752"/>
      <c r="CU126" s="752"/>
      <c r="CV126" s="752"/>
      <c r="CW126" s="752"/>
      <c r="CX126" s="752"/>
      <c r="CY126" s="752"/>
      <c r="CZ126" s="752"/>
      <c r="DA126" s="752"/>
      <c r="DB126" s="752"/>
      <c r="DC126" s="752"/>
      <c r="DD126" s="752"/>
      <c r="DE126" s="752"/>
      <c r="DF126" s="753"/>
      <c r="DG126" s="816">
        <v>118661</v>
      </c>
      <c r="DH126" s="817"/>
      <c r="DI126" s="817"/>
      <c r="DJ126" s="817"/>
      <c r="DK126" s="817"/>
      <c r="DL126" s="817">
        <v>84580</v>
      </c>
      <c r="DM126" s="817"/>
      <c r="DN126" s="817"/>
      <c r="DO126" s="817"/>
      <c r="DP126" s="817"/>
      <c r="DQ126" s="817">
        <v>127315</v>
      </c>
      <c r="DR126" s="817"/>
      <c r="DS126" s="817"/>
      <c r="DT126" s="817"/>
      <c r="DU126" s="817"/>
      <c r="DV126" s="794">
        <v>1</v>
      </c>
      <c r="DW126" s="794"/>
      <c r="DX126" s="794"/>
      <c r="DY126" s="794"/>
      <c r="DZ126" s="795"/>
    </row>
    <row r="127" spans="1:130" s="218" customFormat="1" ht="26.25" customHeight="1" x14ac:dyDescent="0.2">
      <c r="A127" s="822"/>
      <c r="B127" s="823"/>
      <c r="C127" s="838" t="s">
        <v>457</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298</v>
      </c>
      <c r="AB127" s="780"/>
      <c r="AC127" s="780"/>
      <c r="AD127" s="780"/>
      <c r="AE127" s="781"/>
      <c r="AF127" s="782">
        <v>275</v>
      </c>
      <c r="AG127" s="780"/>
      <c r="AH127" s="780"/>
      <c r="AI127" s="780"/>
      <c r="AJ127" s="781"/>
      <c r="AK127" s="782">
        <v>249</v>
      </c>
      <c r="AL127" s="780"/>
      <c r="AM127" s="780"/>
      <c r="AN127" s="780"/>
      <c r="AO127" s="781"/>
      <c r="AP127" s="824">
        <v>0</v>
      </c>
      <c r="AQ127" s="825"/>
      <c r="AR127" s="825"/>
      <c r="AS127" s="825"/>
      <c r="AT127" s="826"/>
      <c r="AU127" s="220"/>
      <c r="AV127" s="220"/>
      <c r="AW127" s="220"/>
      <c r="AX127" s="841" t="s">
        <v>458</v>
      </c>
      <c r="AY127" s="812"/>
      <c r="AZ127" s="812"/>
      <c r="BA127" s="812"/>
      <c r="BB127" s="812"/>
      <c r="BC127" s="812"/>
      <c r="BD127" s="812"/>
      <c r="BE127" s="813"/>
      <c r="BF127" s="811" t="s">
        <v>459</v>
      </c>
      <c r="BG127" s="812"/>
      <c r="BH127" s="812"/>
      <c r="BI127" s="812"/>
      <c r="BJ127" s="812"/>
      <c r="BK127" s="812"/>
      <c r="BL127" s="813"/>
      <c r="BM127" s="811" t="s">
        <v>460</v>
      </c>
      <c r="BN127" s="812"/>
      <c r="BO127" s="812"/>
      <c r="BP127" s="812"/>
      <c r="BQ127" s="812"/>
      <c r="BR127" s="812"/>
      <c r="BS127" s="813"/>
      <c r="BT127" s="811" t="s">
        <v>461</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462</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463</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464</v>
      </c>
      <c r="X128" s="798"/>
      <c r="Y128" s="798"/>
      <c r="Z128" s="799"/>
      <c r="AA128" s="800">
        <v>125774</v>
      </c>
      <c r="AB128" s="801"/>
      <c r="AC128" s="801"/>
      <c r="AD128" s="801"/>
      <c r="AE128" s="802"/>
      <c r="AF128" s="803">
        <v>128048</v>
      </c>
      <c r="AG128" s="801"/>
      <c r="AH128" s="801"/>
      <c r="AI128" s="801"/>
      <c r="AJ128" s="802"/>
      <c r="AK128" s="803">
        <v>155692</v>
      </c>
      <c r="AL128" s="801"/>
      <c r="AM128" s="801"/>
      <c r="AN128" s="801"/>
      <c r="AO128" s="802"/>
      <c r="AP128" s="804"/>
      <c r="AQ128" s="805"/>
      <c r="AR128" s="805"/>
      <c r="AS128" s="805"/>
      <c r="AT128" s="806"/>
      <c r="AU128" s="220"/>
      <c r="AV128" s="220"/>
      <c r="AW128" s="220"/>
      <c r="AX128" s="807" t="s">
        <v>465</v>
      </c>
      <c r="AY128" s="808"/>
      <c r="AZ128" s="808"/>
      <c r="BA128" s="808"/>
      <c r="BB128" s="808"/>
      <c r="BC128" s="808"/>
      <c r="BD128" s="808"/>
      <c r="BE128" s="809"/>
      <c r="BF128" s="786" t="s">
        <v>122</v>
      </c>
      <c r="BG128" s="787"/>
      <c r="BH128" s="787"/>
      <c r="BI128" s="787"/>
      <c r="BJ128" s="787"/>
      <c r="BK128" s="787"/>
      <c r="BL128" s="810"/>
      <c r="BM128" s="786">
        <v>12.83</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466</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v>5830</v>
      </c>
      <c r="DM128" s="791"/>
      <c r="DN128" s="791"/>
      <c r="DO128" s="791"/>
      <c r="DP128" s="791"/>
      <c r="DQ128" s="791">
        <v>7624</v>
      </c>
      <c r="DR128" s="791"/>
      <c r="DS128" s="791"/>
      <c r="DT128" s="791"/>
      <c r="DU128" s="791"/>
      <c r="DV128" s="792">
        <v>0.1</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467</v>
      </c>
      <c r="X129" s="777"/>
      <c r="Y129" s="777"/>
      <c r="Z129" s="778"/>
      <c r="AA129" s="779">
        <v>14070679</v>
      </c>
      <c r="AB129" s="780"/>
      <c r="AC129" s="780"/>
      <c r="AD129" s="780"/>
      <c r="AE129" s="781"/>
      <c r="AF129" s="782">
        <v>13963849</v>
      </c>
      <c r="AG129" s="780"/>
      <c r="AH129" s="780"/>
      <c r="AI129" s="780"/>
      <c r="AJ129" s="781"/>
      <c r="AK129" s="782">
        <v>14372040</v>
      </c>
      <c r="AL129" s="780"/>
      <c r="AM129" s="780"/>
      <c r="AN129" s="780"/>
      <c r="AO129" s="781"/>
      <c r="AP129" s="783"/>
      <c r="AQ129" s="784"/>
      <c r="AR129" s="784"/>
      <c r="AS129" s="784"/>
      <c r="AT129" s="785"/>
      <c r="AU129" s="221"/>
      <c r="AV129" s="221"/>
      <c r="AW129" s="221"/>
      <c r="AX129" s="751" t="s">
        <v>468</v>
      </c>
      <c r="AY129" s="752"/>
      <c r="AZ129" s="752"/>
      <c r="BA129" s="752"/>
      <c r="BB129" s="752"/>
      <c r="BC129" s="752"/>
      <c r="BD129" s="752"/>
      <c r="BE129" s="753"/>
      <c r="BF129" s="770" t="s">
        <v>122</v>
      </c>
      <c r="BG129" s="771"/>
      <c r="BH129" s="771"/>
      <c r="BI129" s="771"/>
      <c r="BJ129" s="771"/>
      <c r="BK129" s="771"/>
      <c r="BL129" s="772"/>
      <c r="BM129" s="770">
        <v>17.829999999999998</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469</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470</v>
      </c>
      <c r="X130" s="777"/>
      <c r="Y130" s="777"/>
      <c r="Z130" s="778"/>
      <c r="AA130" s="779">
        <v>1888769</v>
      </c>
      <c r="AB130" s="780"/>
      <c r="AC130" s="780"/>
      <c r="AD130" s="780"/>
      <c r="AE130" s="781"/>
      <c r="AF130" s="782">
        <v>1755502</v>
      </c>
      <c r="AG130" s="780"/>
      <c r="AH130" s="780"/>
      <c r="AI130" s="780"/>
      <c r="AJ130" s="781"/>
      <c r="AK130" s="782">
        <v>1792896</v>
      </c>
      <c r="AL130" s="780"/>
      <c r="AM130" s="780"/>
      <c r="AN130" s="780"/>
      <c r="AO130" s="781"/>
      <c r="AP130" s="783"/>
      <c r="AQ130" s="784"/>
      <c r="AR130" s="784"/>
      <c r="AS130" s="784"/>
      <c r="AT130" s="785"/>
      <c r="AU130" s="221"/>
      <c r="AV130" s="221"/>
      <c r="AW130" s="221"/>
      <c r="AX130" s="751" t="s">
        <v>471</v>
      </c>
      <c r="AY130" s="752"/>
      <c r="AZ130" s="752"/>
      <c r="BA130" s="752"/>
      <c r="BB130" s="752"/>
      <c r="BC130" s="752"/>
      <c r="BD130" s="752"/>
      <c r="BE130" s="753"/>
      <c r="BF130" s="754">
        <v>6.5</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472</v>
      </c>
      <c r="X131" s="761"/>
      <c r="Y131" s="761"/>
      <c r="Z131" s="762"/>
      <c r="AA131" s="763">
        <v>12181910</v>
      </c>
      <c r="AB131" s="764"/>
      <c r="AC131" s="764"/>
      <c r="AD131" s="764"/>
      <c r="AE131" s="765"/>
      <c r="AF131" s="766">
        <v>12208347</v>
      </c>
      <c r="AG131" s="764"/>
      <c r="AH131" s="764"/>
      <c r="AI131" s="764"/>
      <c r="AJ131" s="765"/>
      <c r="AK131" s="766">
        <v>12579144</v>
      </c>
      <c r="AL131" s="764"/>
      <c r="AM131" s="764"/>
      <c r="AN131" s="764"/>
      <c r="AO131" s="765"/>
      <c r="AP131" s="767"/>
      <c r="AQ131" s="768"/>
      <c r="AR131" s="768"/>
      <c r="AS131" s="768"/>
      <c r="AT131" s="769"/>
      <c r="AU131" s="221"/>
      <c r="AV131" s="221"/>
      <c r="AW131" s="221"/>
      <c r="AX131" s="729" t="s">
        <v>473</v>
      </c>
      <c r="AY131" s="730"/>
      <c r="AZ131" s="730"/>
      <c r="BA131" s="730"/>
      <c r="BB131" s="730"/>
      <c r="BC131" s="730"/>
      <c r="BD131" s="730"/>
      <c r="BE131" s="731"/>
      <c r="BF131" s="732">
        <v>78.900000000000006</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474</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475</v>
      </c>
      <c r="W132" s="742"/>
      <c r="X132" s="742"/>
      <c r="Y132" s="742"/>
      <c r="Z132" s="743"/>
      <c r="AA132" s="744">
        <v>6.6563781869999996</v>
      </c>
      <c r="AB132" s="745"/>
      <c r="AC132" s="745"/>
      <c r="AD132" s="745"/>
      <c r="AE132" s="746"/>
      <c r="AF132" s="747">
        <v>6.7863487170000001</v>
      </c>
      <c r="AG132" s="745"/>
      <c r="AH132" s="745"/>
      <c r="AI132" s="745"/>
      <c r="AJ132" s="746"/>
      <c r="AK132" s="747">
        <v>6.2276495130000002</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476</v>
      </c>
      <c r="W133" s="721"/>
      <c r="X133" s="721"/>
      <c r="Y133" s="721"/>
      <c r="Z133" s="722"/>
      <c r="AA133" s="723">
        <v>6.5</v>
      </c>
      <c r="AB133" s="724"/>
      <c r="AC133" s="724"/>
      <c r="AD133" s="724"/>
      <c r="AE133" s="725"/>
      <c r="AF133" s="723">
        <v>6.5</v>
      </c>
      <c r="AG133" s="724"/>
      <c r="AH133" s="724"/>
      <c r="AI133" s="724"/>
      <c r="AJ133" s="725"/>
      <c r="AK133" s="723">
        <v>6.5</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eJPDMXTr4yXQY8/qCkf3K5yJ5k23w20EiFGZIfRlY/Nb1JTeXV3TAKa0+w+Fm/aD6A12/SVkaHOE1b/kJTAfTg==" saltValue="hG1ttawZYgpZHjFUanaSs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477</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dDaUnXJMy8HCn91QC2BWph1f1/mucOjMOqpwnBeXqY+XO1KOTZ8uEBxdfXcfVgzB86EfvmfFk/kzObNvAl6rOA==" saltValue="h1prGbKcjMLV4CICqBw+sg=="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ouO9yZR8TwFNsmCZUteqc6xC8cR3UMzPdsw6j9u0b7aWwMh6IrqNDzV+LeJaU8kbKWjEzJvQVpoArHYZ1wXDg==" saltValue="id9A8aZLQuYOBYA10K2l3A=="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478</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479</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480</v>
      </c>
      <c r="AP7" s="260"/>
      <c r="AQ7" s="261" t="s">
        <v>481</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482</v>
      </c>
      <c r="AQ8" s="267" t="s">
        <v>483</v>
      </c>
      <c r="AR8" s="268" t="s">
        <v>484</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485</v>
      </c>
      <c r="AL9" s="1131"/>
      <c r="AM9" s="1131"/>
      <c r="AN9" s="1132"/>
      <c r="AO9" s="269">
        <v>4095311</v>
      </c>
      <c r="AP9" s="269">
        <v>94076</v>
      </c>
      <c r="AQ9" s="270">
        <v>117270</v>
      </c>
      <c r="AR9" s="271">
        <v>-19.8</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486</v>
      </c>
      <c r="AL10" s="1131"/>
      <c r="AM10" s="1131"/>
      <c r="AN10" s="1132"/>
      <c r="AO10" s="272">
        <v>663053</v>
      </c>
      <c r="AP10" s="272">
        <v>15231</v>
      </c>
      <c r="AQ10" s="273">
        <v>10490</v>
      </c>
      <c r="AR10" s="274">
        <v>45.2</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487</v>
      </c>
      <c r="AL11" s="1131"/>
      <c r="AM11" s="1131"/>
      <c r="AN11" s="1132"/>
      <c r="AO11" s="272">
        <v>42234</v>
      </c>
      <c r="AP11" s="272">
        <v>970</v>
      </c>
      <c r="AQ11" s="273">
        <v>1802</v>
      </c>
      <c r="AR11" s="274">
        <v>-46.2</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488</v>
      </c>
      <c r="AL12" s="1131"/>
      <c r="AM12" s="1131"/>
      <c r="AN12" s="1132"/>
      <c r="AO12" s="272" t="s">
        <v>489</v>
      </c>
      <c r="AP12" s="272" t="s">
        <v>489</v>
      </c>
      <c r="AQ12" s="273">
        <v>3</v>
      </c>
      <c r="AR12" s="274" t="s">
        <v>489</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490</v>
      </c>
      <c r="AL13" s="1131"/>
      <c r="AM13" s="1131"/>
      <c r="AN13" s="1132"/>
      <c r="AO13" s="272">
        <v>144197</v>
      </c>
      <c r="AP13" s="272">
        <v>3312</v>
      </c>
      <c r="AQ13" s="273">
        <v>4482</v>
      </c>
      <c r="AR13" s="274">
        <v>-26.1</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491</v>
      </c>
      <c r="AL14" s="1131"/>
      <c r="AM14" s="1131"/>
      <c r="AN14" s="1132"/>
      <c r="AO14" s="272">
        <v>157979</v>
      </c>
      <c r="AP14" s="272">
        <v>3629</v>
      </c>
      <c r="AQ14" s="273">
        <v>2749</v>
      </c>
      <c r="AR14" s="274">
        <v>32</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492</v>
      </c>
      <c r="AL15" s="1134"/>
      <c r="AM15" s="1134"/>
      <c r="AN15" s="1135"/>
      <c r="AO15" s="272">
        <v>-274542</v>
      </c>
      <c r="AP15" s="272">
        <v>-6307</v>
      </c>
      <c r="AQ15" s="273">
        <v>-7399</v>
      </c>
      <c r="AR15" s="274">
        <v>-14.8</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4828232</v>
      </c>
      <c r="AP16" s="272">
        <v>110912</v>
      </c>
      <c r="AQ16" s="273">
        <v>129397</v>
      </c>
      <c r="AR16" s="274">
        <v>-14.3</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493</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494</v>
      </c>
      <c r="AP20" s="281" t="s">
        <v>495</v>
      </c>
      <c r="AQ20" s="282" t="s">
        <v>496</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497</v>
      </c>
      <c r="AL21" s="1137"/>
      <c r="AM21" s="1137"/>
      <c r="AN21" s="1138"/>
      <c r="AO21" s="285">
        <v>8.57</v>
      </c>
      <c r="AP21" s="286">
        <v>11.07</v>
      </c>
      <c r="AQ21" s="287">
        <v>-2.5</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498</v>
      </c>
      <c r="AL22" s="1137"/>
      <c r="AM22" s="1137"/>
      <c r="AN22" s="1138"/>
      <c r="AO22" s="290">
        <v>98.5</v>
      </c>
      <c r="AP22" s="291">
        <v>97.2</v>
      </c>
      <c r="AQ22" s="292">
        <v>1.3</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499</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500</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501</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480</v>
      </c>
      <c r="AP30" s="260"/>
      <c r="AQ30" s="261" t="s">
        <v>481</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482</v>
      </c>
      <c r="AQ31" s="267" t="s">
        <v>483</v>
      </c>
      <c r="AR31" s="268" t="s">
        <v>484</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502</v>
      </c>
      <c r="AL32" s="1121"/>
      <c r="AM32" s="1121"/>
      <c r="AN32" s="1122"/>
      <c r="AO32" s="300">
        <v>1923627</v>
      </c>
      <c r="AP32" s="300">
        <v>44189</v>
      </c>
      <c r="AQ32" s="301">
        <v>74841</v>
      </c>
      <c r="AR32" s="302">
        <v>-41</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503</v>
      </c>
      <c r="AL33" s="1121"/>
      <c r="AM33" s="1121"/>
      <c r="AN33" s="1122"/>
      <c r="AO33" s="300" t="s">
        <v>489</v>
      </c>
      <c r="AP33" s="300" t="s">
        <v>489</v>
      </c>
      <c r="AQ33" s="301" t="s">
        <v>489</v>
      </c>
      <c r="AR33" s="302" t="s">
        <v>489</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504</v>
      </c>
      <c r="AL34" s="1121"/>
      <c r="AM34" s="1121"/>
      <c r="AN34" s="1122"/>
      <c r="AO34" s="300" t="s">
        <v>489</v>
      </c>
      <c r="AP34" s="300" t="s">
        <v>489</v>
      </c>
      <c r="AQ34" s="301">
        <v>1</v>
      </c>
      <c r="AR34" s="302" t="s">
        <v>489</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505</v>
      </c>
      <c r="AL35" s="1121"/>
      <c r="AM35" s="1121"/>
      <c r="AN35" s="1122"/>
      <c r="AO35" s="300">
        <v>749047</v>
      </c>
      <c r="AP35" s="300">
        <v>17207</v>
      </c>
      <c r="AQ35" s="301">
        <v>16683</v>
      </c>
      <c r="AR35" s="302">
        <v>3.1</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506</v>
      </c>
      <c r="AL36" s="1121"/>
      <c r="AM36" s="1121"/>
      <c r="AN36" s="1122"/>
      <c r="AO36" s="300">
        <v>59050</v>
      </c>
      <c r="AP36" s="300">
        <v>1356</v>
      </c>
      <c r="AQ36" s="301">
        <v>2411</v>
      </c>
      <c r="AR36" s="302">
        <v>-43.8</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507</v>
      </c>
      <c r="AL37" s="1121"/>
      <c r="AM37" s="1121"/>
      <c r="AN37" s="1122"/>
      <c r="AO37" s="300">
        <v>249</v>
      </c>
      <c r="AP37" s="300">
        <v>6</v>
      </c>
      <c r="AQ37" s="301">
        <v>548</v>
      </c>
      <c r="AR37" s="302">
        <v>-98.9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508</v>
      </c>
      <c r="AL38" s="1124"/>
      <c r="AM38" s="1124"/>
      <c r="AN38" s="1125"/>
      <c r="AO38" s="303" t="s">
        <v>489</v>
      </c>
      <c r="AP38" s="303" t="s">
        <v>489</v>
      </c>
      <c r="AQ38" s="304">
        <v>7</v>
      </c>
      <c r="AR38" s="292" t="s">
        <v>489</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509</v>
      </c>
      <c r="AL39" s="1124"/>
      <c r="AM39" s="1124"/>
      <c r="AN39" s="1125"/>
      <c r="AO39" s="300">
        <v>-155692</v>
      </c>
      <c r="AP39" s="300">
        <v>-3576</v>
      </c>
      <c r="AQ39" s="301">
        <v>-3756</v>
      </c>
      <c r="AR39" s="302">
        <v>-4.8</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510</v>
      </c>
      <c r="AL40" s="1121"/>
      <c r="AM40" s="1121"/>
      <c r="AN40" s="1122"/>
      <c r="AO40" s="300">
        <v>-1792896</v>
      </c>
      <c r="AP40" s="300">
        <v>-41186</v>
      </c>
      <c r="AQ40" s="301">
        <v>-63247</v>
      </c>
      <c r="AR40" s="302">
        <v>-34.9</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783385</v>
      </c>
      <c r="AP41" s="300">
        <v>17996</v>
      </c>
      <c r="AQ41" s="301">
        <v>27488</v>
      </c>
      <c r="AR41" s="302">
        <v>-34.5</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512</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480</v>
      </c>
      <c r="AN49" s="1115" t="s">
        <v>513</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514</v>
      </c>
      <c r="AO50" s="317" t="s">
        <v>515</v>
      </c>
      <c r="AP50" s="318" t="s">
        <v>516</v>
      </c>
      <c r="AQ50" s="319" t="s">
        <v>517</v>
      </c>
      <c r="AR50" s="320" t="s">
        <v>518</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519</v>
      </c>
      <c r="AL51" s="313"/>
      <c r="AM51" s="321">
        <v>3259556</v>
      </c>
      <c r="AN51" s="322">
        <v>69838</v>
      </c>
      <c r="AO51" s="323">
        <v>-23.3</v>
      </c>
      <c r="AP51" s="324">
        <v>92632</v>
      </c>
      <c r="AQ51" s="325">
        <v>-1.5</v>
      </c>
      <c r="AR51" s="326">
        <v>-21.8</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520</v>
      </c>
      <c r="AM52" s="329">
        <v>709321</v>
      </c>
      <c r="AN52" s="330">
        <v>15198</v>
      </c>
      <c r="AO52" s="331">
        <v>-59.8</v>
      </c>
      <c r="AP52" s="332">
        <v>47978</v>
      </c>
      <c r="AQ52" s="333">
        <v>-2</v>
      </c>
      <c r="AR52" s="334">
        <v>-57.8</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521</v>
      </c>
      <c r="AL53" s="313"/>
      <c r="AM53" s="321">
        <v>2406613</v>
      </c>
      <c r="AN53" s="322">
        <v>52307</v>
      </c>
      <c r="AO53" s="323">
        <v>-25.1</v>
      </c>
      <c r="AP53" s="324">
        <v>96469</v>
      </c>
      <c r="AQ53" s="325">
        <v>4.0999999999999996</v>
      </c>
      <c r="AR53" s="326">
        <v>-29.2</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520</v>
      </c>
      <c r="AM54" s="329">
        <v>539583</v>
      </c>
      <c r="AN54" s="330">
        <v>11728</v>
      </c>
      <c r="AO54" s="331">
        <v>-22.8</v>
      </c>
      <c r="AP54" s="332">
        <v>49775</v>
      </c>
      <c r="AQ54" s="333">
        <v>3.7</v>
      </c>
      <c r="AR54" s="334">
        <v>-26.5</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522</v>
      </c>
      <c r="AL55" s="313"/>
      <c r="AM55" s="321">
        <v>1631852</v>
      </c>
      <c r="AN55" s="322">
        <v>36019</v>
      </c>
      <c r="AO55" s="323">
        <v>-31.1</v>
      </c>
      <c r="AP55" s="324">
        <v>85743</v>
      </c>
      <c r="AQ55" s="325">
        <v>-11.1</v>
      </c>
      <c r="AR55" s="326">
        <v>-20</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520</v>
      </c>
      <c r="AM56" s="329">
        <v>912155</v>
      </c>
      <c r="AN56" s="330">
        <v>20134</v>
      </c>
      <c r="AO56" s="331">
        <v>71.7</v>
      </c>
      <c r="AP56" s="332">
        <v>45231</v>
      </c>
      <c r="AQ56" s="333">
        <v>-9.1</v>
      </c>
      <c r="AR56" s="334">
        <v>80.8</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523</v>
      </c>
      <c r="AL57" s="313"/>
      <c r="AM57" s="321">
        <v>2276929</v>
      </c>
      <c r="AN57" s="322">
        <v>51327</v>
      </c>
      <c r="AO57" s="323">
        <v>42.5</v>
      </c>
      <c r="AP57" s="324">
        <v>92509</v>
      </c>
      <c r="AQ57" s="325">
        <v>7.9</v>
      </c>
      <c r="AR57" s="326">
        <v>34.6</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520</v>
      </c>
      <c r="AM58" s="329">
        <v>885165</v>
      </c>
      <c r="AN58" s="330">
        <v>19954</v>
      </c>
      <c r="AO58" s="331">
        <v>-0.9</v>
      </c>
      <c r="AP58" s="332">
        <v>52274</v>
      </c>
      <c r="AQ58" s="333">
        <v>15.6</v>
      </c>
      <c r="AR58" s="334">
        <v>-16.5</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524</v>
      </c>
      <c r="AL59" s="313"/>
      <c r="AM59" s="321">
        <v>1386776</v>
      </c>
      <c r="AN59" s="322">
        <v>31856</v>
      </c>
      <c r="AO59" s="323">
        <v>-37.9</v>
      </c>
      <c r="AP59" s="324">
        <v>98544</v>
      </c>
      <c r="AQ59" s="325">
        <v>6.5</v>
      </c>
      <c r="AR59" s="326">
        <v>-44.4</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520</v>
      </c>
      <c r="AM60" s="329">
        <v>662448</v>
      </c>
      <c r="AN60" s="330">
        <v>15217</v>
      </c>
      <c r="AO60" s="331">
        <v>-23.7</v>
      </c>
      <c r="AP60" s="332">
        <v>55816</v>
      </c>
      <c r="AQ60" s="333">
        <v>6.8</v>
      </c>
      <c r="AR60" s="334">
        <v>-30.5</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525</v>
      </c>
      <c r="AL61" s="335"/>
      <c r="AM61" s="336">
        <v>2192345</v>
      </c>
      <c r="AN61" s="337">
        <v>48269</v>
      </c>
      <c r="AO61" s="338">
        <v>-15</v>
      </c>
      <c r="AP61" s="339">
        <v>93179</v>
      </c>
      <c r="AQ61" s="340">
        <v>1.2</v>
      </c>
      <c r="AR61" s="326">
        <v>-16.2</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520</v>
      </c>
      <c r="AM62" s="329">
        <v>741734</v>
      </c>
      <c r="AN62" s="330">
        <v>16446</v>
      </c>
      <c r="AO62" s="331">
        <v>-7.1</v>
      </c>
      <c r="AP62" s="332">
        <v>50215</v>
      </c>
      <c r="AQ62" s="333">
        <v>3</v>
      </c>
      <c r="AR62" s="334">
        <v>-10.1</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L8sGkG2ju51cULf98G16GiFwMhjHKfVZ0l1CKHvD0hmplqnu0v3O2K0Ivy0rz3woRJbvOhFwSrPlgwVPK4epwQ==" saltValue="w21vCx/CtLbumlS5p21V0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477</v>
      </c>
    </row>
    <row r="121" spans="125:125" ht="13.5" hidden="1" customHeight="1" x14ac:dyDescent="0.2">
      <c r="DU121" s="247"/>
    </row>
  </sheetData>
  <sheetProtection algorithmName="SHA-512" hashValue="YmoY4Ci7eBzyzDywxWF7s3BJo1JaaE3TAXebeVUYqrkyZyNWigrLGuYceFfqqPUjJoNp/mzS8cllQhx+PYGQvg==" saltValue="hkxItyNQYuFCgX70jvoaSg=="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477</v>
      </c>
    </row>
  </sheetData>
  <sheetProtection algorithmName="SHA-512" hashValue="JdwMYIcDaX/Jc3f90Zqx4p9eMOraMDB4KQEburA+CINsv7xTyjrmYKP9jUvClU7mm7oHSOOJqeAkl9kWHZt/RA==" saltValue="6U+eU031X9SVjK/TKA7QiA=="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39" t="s">
        <v>3</v>
      </c>
      <c r="D47" s="1139"/>
      <c r="E47" s="1140"/>
      <c r="F47" s="11">
        <v>23.57</v>
      </c>
      <c r="G47" s="12">
        <v>26.75</v>
      </c>
      <c r="H47" s="12">
        <v>27.43</v>
      </c>
      <c r="I47" s="12">
        <v>24.76</v>
      </c>
      <c r="J47" s="13">
        <v>20.47</v>
      </c>
    </row>
    <row r="48" spans="2:10" ht="57.75" customHeight="1" x14ac:dyDescent="0.2">
      <c r="B48" s="14"/>
      <c r="C48" s="1141" t="s">
        <v>4</v>
      </c>
      <c r="D48" s="1141"/>
      <c r="E48" s="1142"/>
      <c r="F48" s="15">
        <v>5.75</v>
      </c>
      <c r="G48" s="16">
        <v>6.72</v>
      </c>
      <c r="H48" s="16">
        <v>6.09</v>
      </c>
      <c r="I48" s="16">
        <v>4.96</v>
      </c>
      <c r="J48" s="17">
        <v>6.68</v>
      </c>
    </row>
    <row r="49" spans="2:10" ht="57.75" customHeight="1" thickBot="1" x14ac:dyDescent="0.25">
      <c r="B49" s="18"/>
      <c r="C49" s="1143" t="s">
        <v>5</v>
      </c>
      <c r="D49" s="1143"/>
      <c r="E49" s="1144"/>
      <c r="F49" s="19">
        <v>0.57999999999999996</v>
      </c>
      <c r="G49" s="20">
        <v>2.5299999999999998</v>
      </c>
      <c r="H49" s="20" t="s">
        <v>532</v>
      </c>
      <c r="I49" s="20" t="s">
        <v>533</v>
      </c>
      <c r="J49" s="21" t="s">
        <v>534</v>
      </c>
    </row>
    <row r="50" spans="2:10" ht="13.2" x14ac:dyDescent="0.2"/>
  </sheetData>
  <sheetProtection algorithmName="SHA-512" hashValue="cY5HaxEake8OG2pOKg0eVJR8XNP48HEOsVXmvH00o+s72g4RCluqRVQnT+rY8gLXnf7l39oei1TtXl9j1qqLmA==" saltValue="nYH37O7C0olIg4PqilG+m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f739fab-6d78-413b-bdfb-b8e4b081b506" xsi:nil="true"/>
    <lcf76f155ced4ddcb4097134ff3c332f xmlns="0cfd19f7-9a31-48f1-a827-fb01c45dd14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6" ma:contentTypeDescription="新しいドキュメントを作成します。" ma:contentTypeScope="" ma:versionID="eb85bf95333b1fe6fd76811390cd836d">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40f18fa7ad25a36c136b823c31e4eefe"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2fd559f5-1430-469a-a933-f673f9cf97d5}"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6A94AA-ECE8-4AE6-96F9-AA5059B19397}">
  <ds:schemaRefs>
    <ds:schemaRef ds:uri="http://schemas.microsoft.com/office/2006/metadata/properties"/>
    <ds:schemaRef ds:uri="http://schemas.microsoft.com/office/infopath/2007/PartnerControls"/>
    <ds:schemaRef ds:uri="1f739fab-6d78-413b-bdfb-b8e4b081b506"/>
    <ds:schemaRef ds:uri="0cfd19f7-9a31-48f1-a827-fb01c45dd146"/>
  </ds:schemaRefs>
</ds:datastoreItem>
</file>

<file path=customXml/itemProps2.xml><?xml version="1.0" encoding="utf-8"?>
<ds:datastoreItem xmlns:ds="http://schemas.openxmlformats.org/officeDocument/2006/customXml" ds:itemID="{D5F82244-D889-481E-83E3-DFCB620A8B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9fab-6d78-413b-bdfb-b8e4b081b506"/>
    <ds:schemaRef ds:uri="0cfd19f7-9a31-48f1-a827-fb01c45dd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464207-AD37-4BDA-936E-02690D6D08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2026-03-13T02:01:27Z</cp:lastPrinted>
  <dcterms:created xsi:type="dcterms:W3CDTF">2026-02-23T05:17:32Z</dcterms:created>
  <dcterms:modified xsi:type="dcterms:W3CDTF">2026-03-13T08:09:43Z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0x010100B3E7916579E48942A578B93BD249C02F</vt:lpwstr>
  </property>
  <property fmtid="{D5CDD505-2E9C-101B-9397-08002B2CF9AE}" pid="3" name="MediaServiceImageTags">
    <vt:lpwstr/>
  </property>
</Properties>
</file>