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8(H27調査)\16_経営比較分析表\100_市町村回答\06_●沼田市\【最終版】下水道事業\"/>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<sst xmlns="http://schemas.openxmlformats.org/spreadsheetml/2006/main" count="221" uniqueCount="111">
  <si>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</si>
  <si>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</si>
  <si>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</si>
  <si>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</si>
  <si>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</si>
  <si>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</si>
  <si>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</si>
  <si>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</si>
  <si>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</si>
  <si>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</si>
  <si>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</si>
  <si>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</si>
  <si>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</si>
  <si>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</si>
  <si>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</si>
  <si>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</si>
  <si>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</si>
  <si>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</si>
  <si>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</si>
  <si>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</si>
  <si>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</si>
  <si>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</si>
  <si>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</si>
  <si>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</si>
  <si>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</si>
  <si>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</si>
  <si>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</si>
  <si>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</si>
  <si>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</si>
  <si>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</si>
  <si>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</si>
  <si>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</si>
  <si>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</si>
  <si>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</si>
  <si>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</si>
  <si>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</si>
  <si>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</si>
  <si>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</si>
  <si>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</si>
  <si>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</si>
  <si>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</si>
  <si>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</si>
  <si>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</si>
  <si>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</si>
  <si>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</si>
  <si>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</si>
  <si>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</si>
  <si>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</si>
  <si>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</si>
  <si>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</si>
  <si>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</si>
  <si>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</si>
  <si>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</si>
  <si>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</si>
  <si>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</si>
  <si>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</si>
  <si>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</si>
  <si>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</si>
  <si>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</si>
  <si>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</si>
  <si>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</si>
  <si>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</si>
  <si>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</si>
  <si>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</si>
  <si>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</si>
  <si>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</si>
  <si>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</si>
  <si>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</si>
  <si>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</si>
  <si>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</si>
  <si>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</si>
  <si>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</si>
  <si>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</si>
  <si>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</si>
  <si>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</si>
  <si>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</si>
  <si>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</si>
  <si>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</si>
  <si>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</si>
  <si>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</si>
  <si>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</si>
  <si>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</si>
  <si>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</si>
  <si>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</si>
  <si>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</si>
  <si>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</si>
  <si>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</si>
  <si>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</si>
  <si>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</si>
  <si>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</si>
  <si>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</si>
  <si>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</si>
  <si>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</si>
  <si>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</si>
  <si>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</si>
  <si>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</si>
  <si>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沼田市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</si>
  <si>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</si>
  <si>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</si>
  <si>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</si>
  <si>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</si>
  <si>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</si>
  <si>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</si>
  <si>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</si>
  <si>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</si>
  <si>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</si>
  <si>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</si>
  <si>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</si>
  <si>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川田処理区が昭和62年4月、白沢処理区が平成12年4月、利根処理区が平成13年6月に供用開始しており、川田処理区については、供用開始後29年経過しているため管渠の更新投資や老朽化対策が必要である。また、白沢処理区、利根処理区の処理場については、将来を見据えて、早い段階から対策を検討していきたい。</t>
    <phoneticPr fontId="4"/>
  </si>
  <si>
    <t xml:space="preserve">  今後、施設等の更新などに要する費用の増加が見込まれるため、緊急性や優先度を考慮した施設の更新、修繕計画(ストックマネジメント)を検討し、計画的で効率的に実施できるよう進めていく必要がある。</t>
    <phoneticPr fontId="4"/>
  </si>
  <si>
    <t xml:space="preserve">  ①収益的収支比率についてはH24以降下降傾向にある。維持管理費や地方債償還金を使用料で賄えず、一般会計繰入金に依存している状況である。
　④企業債残高対事業規模比率については、計画区域内の整備工事が概ね終了していることから、新規投資が少なく、企業債の借入額も低調となっている。
　⑤経費回収率は、増加傾向にあり、類似団体よりも高い数値となったが、今後も引き続き適正な使用料確保に努めたい。
　⑥汚水処理原価については、類似団体よりも低額となっているが、処理費が使用料で賄えていない状況なので、効率的な汚水処理が実施できるよう取り組みたい。
　⑦施設利用率については、類似団体よりも高い数値となっているが、処理水量が計画よりも少なくなっているため、結果的に施設の処理能力に余剰が生じている。
　⑧水洗化率については、計画区域内の整備が概ね終了し、新規接続も少ない。水洗化率向上のためにも引き続き未接続者に対して接続要請を行う必要がある。
※H27の数値が算出方法を見直したことにより減少しているが、実情に沿った数値である。</t>
    <rPh sb="165" eb="166">
      <t>タカ</t>
    </rPh>
    <rPh sb="167" eb="169">
      <t>スウチ</t>
    </rPh>
    <rPh sb="218" eb="220">
      <t>テイガク</t>
    </rPh>
    <rPh sb="292" eb="293">
      <t>タカ</t>
    </rPh>
    <rPh sb="425" eb="427">
      <t>スウチ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</si>
</sst>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1703432"/>
        <c:axId val="11186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111703432"/>
        <c:axId val="111860544"/>
      </c:lineChart>
      <c:dateAx>
        <c:axId val="111703432"/>
        <c:scaling>
          <c:orientation val="minMax"/>
        </c:scaling>
        <c:delete val="1"/>
        <c:axPos val="b"/>
        <c:numFmt formatCode="ge" sourceLinked="1"/>
        <c:majorTickMark val="none"/>
        <c:minorTickMark val="none"/>
        <c:tickLblPos val="none"/>
        <c:crossAx val="111860544"/>
        <c:crosses val="autoZero"/>
        <c:auto val="1"/>
        <c:lblOffset val="100"/>
        <c:baseTimeUnit val="years"/>
      </c:dateAx>
      <c:valAx>
        <c:axId val="11186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703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49.98</c:v>
                </c:pt>
                <c:pt idx="1">
                  <c:v>57.52</c:v>
                </c:pt>
                <c:pt idx="2">
                  <c:v>58.6</c:v>
                </c:pt>
                <c:pt idx="3">
                  <c:v>52.04</c:v>
                </c:pt>
                <c:pt idx="4">
                  <c:v>52.05</c:v>
                </c:pt>
              </c:numCache>
            </c:numRef>
          </c:val>
        </c:ser>
        <c:dLbls>
          <c:showLegendKey val="0"/>
          <c:showVal val="0"/>
          <c:showCatName val="0"/>
          <c:showSerName val="0"/>
          <c:showPercent val="0"/>
          <c:showBubbleSize val="0"/>
        </c:dLbls>
        <c:gapWidth val="150"/>
        <c:axId val="239436864"/>
        <c:axId val="239437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239436864"/>
        <c:axId val="239437256"/>
      </c:lineChart>
      <c:dateAx>
        <c:axId val="239436864"/>
        <c:scaling>
          <c:orientation val="minMax"/>
        </c:scaling>
        <c:delete val="1"/>
        <c:axPos val="b"/>
        <c:numFmt formatCode="ge" sourceLinked="1"/>
        <c:majorTickMark val="none"/>
        <c:minorTickMark val="none"/>
        <c:tickLblPos val="none"/>
        <c:crossAx val="239437256"/>
        <c:crosses val="autoZero"/>
        <c:auto val="1"/>
        <c:lblOffset val="100"/>
        <c:baseTimeUnit val="years"/>
      </c:dateAx>
      <c:valAx>
        <c:axId val="239437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43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76.12</c:v>
                </c:pt>
                <c:pt idx="1">
                  <c:v>76.319999999999993</c:v>
                </c:pt>
                <c:pt idx="2">
                  <c:v>78.02</c:v>
                </c:pt>
                <c:pt idx="3">
                  <c:v>80.180000000000007</c:v>
                </c:pt>
                <c:pt idx="4">
                  <c:v>78.88</c:v>
                </c:pt>
              </c:numCache>
            </c:numRef>
          </c:val>
        </c:ser>
        <c:dLbls>
          <c:showLegendKey val="0"/>
          <c:showVal val="0"/>
          <c:showCatName val="0"/>
          <c:showSerName val="0"/>
          <c:showPercent val="0"/>
          <c:showBubbleSize val="0"/>
        </c:dLbls>
        <c:gapWidth val="150"/>
        <c:axId val="239438432"/>
        <c:axId val="155603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239438432"/>
        <c:axId val="155603368"/>
      </c:lineChart>
      <c:dateAx>
        <c:axId val="239438432"/>
        <c:scaling>
          <c:orientation val="minMax"/>
        </c:scaling>
        <c:delete val="1"/>
        <c:axPos val="b"/>
        <c:numFmt formatCode="ge" sourceLinked="1"/>
        <c:majorTickMark val="none"/>
        <c:minorTickMark val="none"/>
        <c:tickLblPos val="none"/>
        <c:crossAx val="155603368"/>
        <c:crosses val="autoZero"/>
        <c:auto val="1"/>
        <c:lblOffset val="100"/>
        <c:baseTimeUnit val="years"/>
      </c:dateAx>
      <c:valAx>
        <c:axId val="155603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43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80.48</c:v>
                </c:pt>
                <c:pt idx="1">
                  <c:v>86.44</c:v>
                </c:pt>
                <c:pt idx="2">
                  <c:v>82.45</c:v>
                </c:pt>
                <c:pt idx="3">
                  <c:v>82.06</c:v>
                </c:pt>
                <c:pt idx="4">
                  <c:v>81.58</c:v>
                </c:pt>
              </c:numCache>
            </c:numRef>
          </c:val>
        </c:ser>
        <c:dLbls>
          <c:showLegendKey val="0"/>
          <c:showVal val="0"/>
          <c:showCatName val="0"/>
          <c:showSerName val="0"/>
          <c:showPercent val="0"/>
          <c:showBubbleSize val="0"/>
        </c:dLbls>
        <c:gapWidth val="150"/>
        <c:axId val="154647904"/>
        <c:axId val="155169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4647904"/>
        <c:axId val="155169080"/>
      </c:lineChart>
      <c:dateAx>
        <c:axId val="154647904"/>
        <c:scaling>
          <c:orientation val="minMax"/>
        </c:scaling>
        <c:delete val="1"/>
        <c:axPos val="b"/>
        <c:numFmt formatCode="ge" sourceLinked="1"/>
        <c:majorTickMark val="none"/>
        <c:minorTickMark val="none"/>
        <c:tickLblPos val="none"/>
        <c:crossAx val="155169080"/>
        <c:crosses val="autoZero"/>
        <c:auto val="1"/>
        <c:lblOffset val="100"/>
        <c:baseTimeUnit val="years"/>
      </c:dateAx>
      <c:valAx>
        <c:axId val="155169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64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5790440"/>
        <c:axId val="155790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5790440"/>
        <c:axId val="155790824"/>
      </c:lineChart>
      <c:dateAx>
        <c:axId val="155790440"/>
        <c:scaling>
          <c:orientation val="minMax"/>
        </c:scaling>
        <c:delete val="1"/>
        <c:axPos val="b"/>
        <c:numFmt formatCode="ge" sourceLinked="1"/>
        <c:majorTickMark val="none"/>
        <c:minorTickMark val="none"/>
        <c:tickLblPos val="none"/>
        <c:crossAx val="155790824"/>
        <c:crosses val="autoZero"/>
        <c:auto val="1"/>
        <c:lblOffset val="100"/>
        <c:baseTimeUnit val="years"/>
      </c:dateAx>
      <c:valAx>
        <c:axId val="155790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790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7976120"/>
        <c:axId val="15462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7976120"/>
        <c:axId val="154624384"/>
      </c:lineChart>
      <c:dateAx>
        <c:axId val="157976120"/>
        <c:scaling>
          <c:orientation val="minMax"/>
        </c:scaling>
        <c:delete val="1"/>
        <c:axPos val="b"/>
        <c:numFmt formatCode="ge" sourceLinked="1"/>
        <c:majorTickMark val="none"/>
        <c:minorTickMark val="none"/>
        <c:tickLblPos val="none"/>
        <c:crossAx val="154624384"/>
        <c:crosses val="autoZero"/>
        <c:auto val="1"/>
        <c:lblOffset val="100"/>
        <c:baseTimeUnit val="years"/>
      </c:dateAx>
      <c:valAx>
        <c:axId val="15462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976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1679176"/>
        <c:axId val="11167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679176"/>
        <c:axId val="111679568"/>
      </c:lineChart>
      <c:dateAx>
        <c:axId val="111679176"/>
        <c:scaling>
          <c:orientation val="minMax"/>
        </c:scaling>
        <c:delete val="1"/>
        <c:axPos val="b"/>
        <c:numFmt formatCode="ge" sourceLinked="1"/>
        <c:majorTickMark val="none"/>
        <c:minorTickMark val="none"/>
        <c:tickLblPos val="none"/>
        <c:crossAx val="111679568"/>
        <c:crosses val="autoZero"/>
        <c:auto val="1"/>
        <c:lblOffset val="100"/>
        <c:baseTimeUnit val="years"/>
      </c:dateAx>
      <c:valAx>
        <c:axId val="11167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679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7073000"/>
        <c:axId val="23962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7073000"/>
        <c:axId val="239620000"/>
      </c:lineChart>
      <c:dateAx>
        <c:axId val="157073000"/>
        <c:scaling>
          <c:orientation val="minMax"/>
        </c:scaling>
        <c:delete val="1"/>
        <c:axPos val="b"/>
        <c:numFmt formatCode="ge" sourceLinked="1"/>
        <c:majorTickMark val="none"/>
        <c:minorTickMark val="none"/>
        <c:tickLblPos val="none"/>
        <c:crossAx val="239620000"/>
        <c:crosses val="autoZero"/>
        <c:auto val="1"/>
        <c:lblOffset val="100"/>
        <c:baseTimeUnit val="years"/>
      </c:dateAx>
      <c:valAx>
        <c:axId val="23962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073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668.32</c:v>
                </c:pt>
                <c:pt idx="1">
                  <c:v>153.72</c:v>
                </c:pt>
                <c:pt idx="2">
                  <c:v>157.88999999999999</c:v>
                </c:pt>
                <c:pt idx="3">
                  <c:v>168.45</c:v>
                </c:pt>
                <c:pt idx="4">
                  <c:v>134.62</c:v>
                </c:pt>
              </c:numCache>
            </c:numRef>
          </c:val>
        </c:ser>
        <c:dLbls>
          <c:showLegendKey val="0"/>
          <c:showVal val="0"/>
          <c:showCatName val="0"/>
          <c:showSerName val="0"/>
          <c:showPercent val="0"/>
          <c:showBubbleSize val="0"/>
        </c:dLbls>
        <c:gapWidth val="150"/>
        <c:axId val="239621176"/>
        <c:axId val="239621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239621176"/>
        <c:axId val="239621568"/>
      </c:lineChart>
      <c:dateAx>
        <c:axId val="239621176"/>
        <c:scaling>
          <c:orientation val="minMax"/>
        </c:scaling>
        <c:delete val="1"/>
        <c:axPos val="b"/>
        <c:numFmt formatCode="ge" sourceLinked="1"/>
        <c:majorTickMark val="none"/>
        <c:minorTickMark val="none"/>
        <c:tickLblPos val="none"/>
        <c:crossAx val="239621568"/>
        <c:crosses val="autoZero"/>
        <c:auto val="1"/>
        <c:lblOffset val="100"/>
        <c:baseTimeUnit val="years"/>
      </c:dateAx>
      <c:valAx>
        <c:axId val="23962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621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75.63</c:v>
                </c:pt>
                <c:pt idx="1">
                  <c:v>83.95</c:v>
                </c:pt>
                <c:pt idx="2">
                  <c:v>83.42</c:v>
                </c:pt>
                <c:pt idx="3">
                  <c:v>85.77</c:v>
                </c:pt>
                <c:pt idx="4">
                  <c:v>91.69</c:v>
                </c:pt>
              </c:numCache>
            </c:numRef>
          </c:val>
        </c:ser>
        <c:dLbls>
          <c:showLegendKey val="0"/>
          <c:showVal val="0"/>
          <c:showCatName val="0"/>
          <c:showSerName val="0"/>
          <c:showPercent val="0"/>
          <c:showBubbleSize val="0"/>
        </c:dLbls>
        <c:gapWidth val="150"/>
        <c:axId val="239643312"/>
        <c:axId val="239643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239643312"/>
        <c:axId val="239643704"/>
      </c:lineChart>
      <c:dateAx>
        <c:axId val="239643312"/>
        <c:scaling>
          <c:orientation val="minMax"/>
        </c:scaling>
        <c:delete val="1"/>
        <c:axPos val="b"/>
        <c:numFmt formatCode="ge" sourceLinked="1"/>
        <c:majorTickMark val="none"/>
        <c:minorTickMark val="none"/>
        <c:tickLblPos val="none"/>
        <c:crossAx val="239643704"/>
        <c:crosses val="autoZero"/>
        <c:auto val="1"/>
        <c:lblOffset val="100"/>
        <c:baseTimeUnit val="years"/>
      </c:dateAx>
      <c:valAx>
        <c:axId val="239643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64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175.14</c:v>
                </c:pt>
                <c:pt idx="1">
                  <c:v>179.01</c:v>
                </c:pt>
                <c:pt idx="2">
                  <c:v>179.69</c:v>
                </c:pt>
                <c:pt idx="3">
                  <c:v>178.24</c:v>
                </c:pt>
                <c:pt idx="4">
                  <c:v>167.1</c:v>
                </c:pt>
              </c:numCache>
            </c:numRef>
          </c:val>
        </c:ser>
        <c:dLbls>
          <c:showLegendKey val="0"/>
          <c:showVal val="0"/>
          <c:showCatName val="0"/>
          <c:showSerName val="0"/>
          <c:showPercent val="0"/>
          <c:showBubbleSize val="0"/>
        </c:dLbls>
        <c:gapWidth val="150"/>
        <c:axId val="239968576"/>
        <c:axId val="239968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239968576"/>
        <c:axId val="239968968"/>
      </c:lineChart>
      <c:dateAx>
        <c:axId val="239968576"/>
        <c:scaling>
          <c:orientation val="minMax"/>
        </c:scaling>
        <c:delete val="1"/>
        <c:axPos val="b"/>
        <c:numFmt formatCode="ge" sourceLinked="1"/>
        <c:majorTickMark val="none"/>
        <c:minorTickMark val="none"/>
        <c:tickLblPos val="none"/>
        <c:crossAx val="239968968"/>
        <c:crosses val="autoZero"/>
        <c:auto val="1"/>
        <c:lblOffset val="100"/>
        <c:baseTimeUnit val="years"/>
      </c:dateAx>
      <c:valAx>
        <c:axId val="239968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96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群馬県　沼田市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50335</v>
      </c>
      <c r="AM8" s="47"/>
      <c r="AN8" s="47"/>
      <c r="AO8" s="47"/>
      <c r="AP8" s="47"/>
      <c r="AQ8" s="47"/>
      <c r="AR8" s="47"/>
      <c r="AS8" s="47"/>
      <c r="AT8" s="43">
        <f>データ!S6</f>
        <v>443.46</v>
      </c>
      <c r="AU8" s="43"/>
      <c r="AV8" s="43"/>
      <c r="AW8" s="43"/>
      <c r="AX8" s="43"/>
      <c r="AY8" s="43"/>
      <c r="AZ8" s="43"/>
      <c r="BA8" s="43"/>
      <c r="BB8" s="43">
        <f>データ!T6</f>
        <v>113.51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13.3</v>
      </c>
      <c r="Q10" s="43"/>
      <c r="R10" s="43"/>
      <c r="S10" s="43"/>
      <c r="T10" s="43"/>
      <c r="U10" s="43"/>
      <c r="V10" s="43"/>
      <c r="W10" s="43">
        <f>データ!P6</f>
        <v>99.69</v>
      </c>
      <c r="X10" s="43"/>
      <c r="Y10" s="43"/>
      <c r="Z10" s="43"/>
      <c r="AA10" s="43"/>
      <c r="AB10" s="43"/>
      <c r="AC10" s="43"/>
      <c r="AD10" s="47">
        <f>データ!Q6</f>
        <v>2730</v>
      </c>
      <c r="AE10" s="47"/>
      <c r="AF10" s="47"/>
      <c r="AG10" s="47"/>
      <c r="AH10" s="47"/>
      <c r="AI10" s="47"/>
      <c r="AJ10" s="47"/>
      <c r="AK10" s="2"/>
      <c r="AL10" s="47">
        <f>データ!U6</f>
        <v>6671</v>
      </c>
      <c r="AM10" s="47"/>
      <c r="AN10" s="47"/>
      <c r="AO10" s="47"/>
      <c r="AP10" s="47"/>
      <c r="AQ10" s="47"/>
      <c r="AR10" s="47"/>
      <c r="AS10" s="47"/>
      <c r="AT10" s="43">
        <f>データ!V6</f>
        <v>3.92</v>
      </c>
      <c r="AU10" s="43"/>
      <c r="AV10" s="43"/>
      <c r="AW10" s="43"/>
      <c r="AX10" s="43"/>
      <c r="AY10" s="43"/>
      <c r="AZ10" s="43"/>
      <c r="BA10" s="43"/>
      <c r="BB10" s="43">
        <f>データ!W6</f>
        <v>1701.79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102067</v>
      </c>
      <c r="D6" s="31">
        <f t="shared" si="3"/>
        <v>47</v>
      </c>
      <c r="E6" s="31">
        <f t="shared" si="3"/>
        <v>17</v>
      </c>
      <c r="F6" s="31">
        <f t="shared" si="3"/>
        <v>4</v>
      </c>
      <c r="G6" s="31">
        <f t="shared" si="3"/>
        <v>0</v>
      </c>
      <c r="H6" s="31" t="str">
        <f t="shared" si="3"/>
        <v>群馬県　沼田市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13.3</v>
      </c>
      <c r="P6" s="32">
        <f t="shared" si="3"/>
        <v>99.69</v>
      </c>
      <c r="Q6" s="32">
        <f t="shared" si="3"/>
        <v>2730</v>
      </c>
      <c r="R6" s="32">
        <f t="shared" si="3"/>
        <v>50335</v>
      </c>
      <c r="S6" s="32">
        <f t="shared" si="3"/>
        <v>443.46</v>
      </c>
      <c r="T6" s="32">
        <f t="shared" si="3"/>
        <v>113.51</v>
      </c>
      <c r="U6" s="32">
        <f t="shared" si="3"/>
        <v>6671</v>
      </c>
      <c r="V6" s="32">
        <f t="shared" si="3"/>
        <v>3.92</v>
      </c>
      <c r="W6" s="32">
        <f t="shared" si="3"/>
        <v>1701.79</v>
      </c>
      <c r="X6" s="33">
        <f>IF(X7="",NA(),X7)</f>
        <v>80.48</v>
      </c>
      <c r="Y6" s="33">
        <f t="shared" ref="Y6:AG6" si="4">IF(Y7="",NA(),Y7)</f>
        <v>86.44</v>
      </c>
      <c r="Z6" s="33">
        <f t="shared" si="4"/>
        <v>82.45</v>
      </c>
      <c r="AA6" s="33">
        <f t="shared" si="4"/>
        <v>82.06</v>
      </c>
      <c r="AB6" s="33">
        <f t="shared" si="4"/>
        <v>81.58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668.32</v>
      </c>
      <c r="BF6" s="33">
        <f t="shared" ref="BF6:BN6" si="7">IF(BF7="",NA(),BF7)</f>
        <v>153.72</v>
      </c>
      <c r="BG6" s="33">
        <f t="shared" si="7"/>
        <v>157.88999999999999</v>
      </c>
      <c r="BH6" s="33">
        <f t="shared" si="7"/>
        <v>168.45</v>
      </c>
      <c r="BI6" s="33">
        <f t="shared" si="7"/>
        <v>134.62</v>
      </c>
      <c r="BJ6" s="33">
        <f t="shared" si="7"/>
        <v>1764.87</v>
      </c>
      <c r="BK6" s="33">
        <f t="shared" si="7"/>
        <v>1622.51</v>
      </c>
      <c r="BL6" s="33">
        <f t="shared" si="7"/>
        <v>1569.13</v>
      </c>
      <c r="BM6" s="33">
        <f t="shared" si="7"/>
        <v>1436</v>
      </c>
      <c r="BN6" s="33">
        <f t="shared" si="7"/>
        <v>1434.89</v>
      </c>
      <c r="BO6" s="32" t="str">
        <f>IF(BO7="","",IF(BO7="-","【-】","【"&amp;SUBSTITUTE(TEXT(BO7,"#,##0.00"),"-","△")&amp;"】"))</f>
        <v>【1,457.06】</v>
      </c>
      <c r="BP6" s="33">
        <f>IF(BP7="",NA(),BP7)</f>
        <v>75.63</v>
      </c>
      <c r="BQ6" s="33">
        <f t="shared" ref="BQ6:BY6" si="8">IF(BQ7="",NA(),BQ7)</f>
        <v>83.95</v>
      </c>
      <c r="BR6" s="33">
        <f t="shared" si="8"/>
        <v>83.42</v>
      </c>
      <c r="BS6" s="33">
        <f t="shared" si="8"/>
        <v>85.77</v>
      </c>
      <c r="BT6" s="33">
        <f t="shared" si="8"/>
        <v>91.69</v>
      </c>
      <c r="BU6" s="33">
        <f t="shared" si="8"/>
        <v>60.75</v>
      </c>
      <c r="BV6" s="33">
        <f t="shared" si="8"/>
        <v>62.83</v>
      </c>
      <c r="BW6" s="33">
        <f t="shared" si="8"/>
        <v>64.63</v>
      </c>
      <c r="BX6" s="33">
        <f t="shared" si="8"/>
        <v>66.56</v>
      </c>
      <c r="BY6" s="33">
        <f t="shared" si="8"/>
        <v>66.22</v>
      </c>
      <c r="BZ6" s="32" t="str">
        <f>IF(BZ7="","",IF(BZ7="-","【-】","【"&amp;SUBSTITUTE(TEXT(BZ7,"#,##0.00"),"-","△")&amp;"】"))</f>
        <v>【64.73】</v>
      </c>
      <c r="CA6" s="33">
        <f>IF(CA7="",NA(),CA7)</f>
        <v>175.14</v>
      </c>
      <c r="CB6" s="33">
        <f t="shared" ref="CB6:CJ6" si="9">IF(CB7="",NA(),CB7)</f>
        <v>179.01</v>
      </c>
      <c r="CC6" s="33">
        <f t="shared" si="9"/>
        <v>179.69</v>
      </c>
      <c r="CD6" s="33">
        <f t="shared" si="9"/>
        <v>178.24</v>
      </c>
      <c r="CE6" s="33">
        <f t="shared" si="9"/>
        <v>167.1</v>
      </c>
      <c r="CF6" s="33">
        <f t="shared" si="9"/>
        <v>256</v>
      </c>
      <c r="CG6" s="33">
        <f t="shared" si="9"/>
        <v>250.43</v>
      </c>
      <c r="CH6" s="33">
        <f t="shared" si="9"/>
        <v>245.75</v>
      </c>
      <c r="CI6" s="33">
        <f t="shared" si="9"/>
        <v>244.29</v>
      </c>
      <c r="CJ6" s="33">
        <f t="shared" si="9"/>
        <v>246.72</v>
      </c>
      <c r="CK6" s="32" t="str">
        <f>IF(CK7="","",IF(CK7="-","【-】","【"&amp;SUBSTITUTE(TEXT(CK7,"#,##0.00"),"-","△")&amp;"】"))</f>
        <v>【250.25】</v>
      </c>
      <c r="CL6" s="33">
        <f>IF(CL7="",NA(),CL7)</f>
        <v>49.98</v>
      </c>
      <c r="CM6" s="33">
        <f t="shared" ref="CM6:CU6" si="10">IF(CM7="",NA(),CM7)</f>
        <v>57.52</v>
      </c>
      <c r="CN6" s="33">
        <f t="shared" si="10"/>
        <v>58.6</v>
      </c>
      <c r="CO6" s="33">
        <f t="shared" si="10"/>
        <v>52.04</v>
      </c>
      <c r="CP6" s="33">
        <f t="shared" si="10"/>
        <v>52.05</v>
      </c>
      <c r="CQ6" s="33">
        <f t="shared" si="10"/>
        <v>41.59</v>
      </c>
      <c r="CR6" s="33">
        <f t="shared" si="10"/>
        <v>42.31</v>
      </c>
      <c r="CS6" s="33">
        <f t="shared" si="10"/>
        <v>43.65</v>
      </c>
      <c r="CT6" s="33">
        <f t="shared" si="10"/>
        <v>43.58</v>
      </c>
      <c r="CU6" s="33">
        <f t="shared" si="10"/>
        <v>41.35</v>
      </c>
      <c r="CV6" s="32" t="str">
        <f>IF(CV7="","",IF(CV7="-","【-】","【"&amp;SUBSTITUTE(TEXT(CV7,"#,##0.00"),"-","△")&amp;"】"))</f>
        <v>【40.31】</v>
      </c>
      <c r="CW6" s="33">
        <f>IF(CW7="",NA(),CW7)</f>
        <v>76.12</v>
      </c>
      <c r="CX6" s="33">
        <f t="shared" ref="CX6:DF6" si="11">IF(CX7="",NA(),CX7)</f>
        <v>76.319999999999993</v>
      </c>
      <c r="CY6" s="33">
        <f t="shared" si="11"/>
        <v>78.02</v>
      </c>
      <c r="CZ6" s="33">
        <f t="shared" si="11"/>
        <v>80.180000000000007</v>
      </c>
      <c r="DA6" s="33">
        <f t="shared" si="11"/>
        <v>78.88</v>
      </c>
      <c r="DB6" s="33">
        <f t="shared" si="11"/>
        <v>80.47</v>
      </c>
      <c r="DC6" s="33">
        <f t="shared" si="11"/>
        <v>81.3</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0.11</v>
      </c>
      <c r="EK6" s="33">
        <f t="shared" si="14"/>
        <v>0.05</v>
      </c>
      <c r="EL6" s="33">
        <f t="shared" si="14"/>
        <v>0.04</v>
      </c>
      <c r="EM6" s="33">
        <f t="shared" si="14"/>
        <v>7.0000000000000007E-2</v>
      </c>
      <c r="EN6" s="32" t="str">
        <f>IF(EN7="","",IF(EN7="-","【-】","【"&amp;SUBSTITUTE(TEXT(EN7,"#,##0.00"),"-","△")&amp;"】"))</f>
        <v>【0.10】</v>
      </c>
    </row>
    <row r="7" spans="1:144" s="34" customFormat="1">
      <c r="A7" s="26"/>
      <c r="B7" s="35">
        <v>2015</v>
      </c>
      <c r="C7" s="35">
        <v>102067</v>
      </c>
      <c r="D7" s="35">
        <v>47</v>
      </c>
      <c r="E7" s="35">
        <v>17</v>
      </c>
      <c r="F7" s="35">
        <v>4</v>
      </c>
      <c r="G7" s="35">
        <v>0</v>
      </c>
      <c r="H7" s="35" t="s">
        <v>96</v>
      </c>
      <c r="I7" s="35" t="s">
        <v>97</v>
      </c>
      <c r="J7" s="35" t="s">
        <v>98</v>
      </c>
      <c r="K7" s="35" t="s">
        <v>99</v>
      </c>
      <c r="L7" s="35" t="s">
        <v>100</v>
      </c>
      <c r="M7" s="36" t="s">
        <v>101</v>
      </c>
      <c r="N7" s="36" t="s">
        <v>102</v>
      </c>
      <c r="O7" s="36">
        <v>13.3</v>
      </c>
      <c r="P7" s="36">
        <v>99.69</v>
      </c>
      <c r="Q7" s="36">
        <v>2730</v>
      </c>
      <c r="R7" s="36">
        <v>50335</v>
      </c>
      <c r="S7" s="36">
        <v>443.46</v>
      </c>
      <c r="T7" s="36">
        <v>113.51</v>
      </c>
      <c r="U7" s="36">
        <v>6671</v>
      </c>
      <c r="V7" s="36">
        <v>3.92</v>
      </c>
      <c r="W7" s="36">
        <v>1701.79</v>
      </c>
      <c r="X7" s="36">
        <v>80.48</v>
      </c>
      <c r="Y7" s="36">
        <v>86.44</v>
      </c>
      <c r="Z7" s="36">
        <v>82.45</v>
      </c>
      <c r="AA7" s="36">
        <v>82.06</v>
      </c>
      <c r="AB7" s="36">
        <v>81.58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668.32</v>
      </c>
      <c r="BF7" s="36">
        <v>153.72</v>
      </c>
      <c r="BG7" s="36">
        <v>157.88999999999999</v>
      </c>
      <c r="BH7" s="36">
        <v>168.45</v>
      </c>
      <c r="BI7" s="36">
        <v>134.62</v>
      </c>
      <c r="BJ7" s="36">
        <v>1764.87</v>
      </c>
      <c r="BK7" s="36">
        <v>1622.51</v>
      </c>
      <c r="BL7" s="36">
        <v>1569.13</v>
      </c>
      <c r="BM7" s="36">
        <v>1436</v>
      </c>
      <c r="BN7" s="36">
        <v>1434.89</v>
      </c>
      <c r="BO7" s="36">
        <v>1457.06</v>
      </c>
      <c r="BP7" s="36">
        <v>75.63</v>
      </c>
      <c r="BQ7" s="36">
        <v>83.95</v>
      </c>
      <c r="BR7" s="36">
        <v>83.42</v>
      </c>
      <c r="BS7" s="36">
        <v>85.77</v>
      </c>
      <c r="BT7" s="36">
        <v>91.69</v>
      </c>
      <c r="BU7" s="36">
        <v>60.75</v>
      </c>
      <c r="BV7" s="36">
        <v>62.83</v>
      </c>
      <c r="BW7" s="36">
        <v>64.63</v>
      </c>
      <c r="BX7" s="36">
        <v>66.56</v>
      </c>
      <c r="BY7" s="36">
        <v>66.22</v>
      </c>
      <c r="BZ7" s="36">
        <v>64.73</v>
      </c>
      <c r="CA7" s="36">
        <v>175.14</v>
      </c>
      <c r="CB7" s="36">
        <v>179.01</v>
      </c>
      <c r="CC7" s="36">
        <v>179.69</v>
      </c>
      <c r="CD7" s="36">
        <v>178.24</v>
      </c>
      <c r="CE7" s="36">
        <v>167.1</v>
      </c>
      <c r="CF7" s="36">
        <v>256</v>
      </c>
      <c r="CG7" s="36">
        <v>250.43</v>
      </c>
      <c r="CH7" s="36">
        <v>245.75</v>
      </c>
      <c r="CI7" s="36">
        <v>244.29</v>
      </c>
      <c r="CJ7" s="36">
        <v>246.72</v>
      </c>
      <c r="CK7" s="36">
        <v>250.25</v>
      </c>
      <c r="CL7" s="36">
        <v>49.98</v>
      </c>
      <c r="CM7" s="36">
        <v>57.52</v>
      </c>
      <c r="CN7" s="36">
        <v>58.6</v>
      </c>
      <c r="CO7" s="36">
        <v>52.04</v>
      </c>
      <c r="CP7" s="36">
        <v>52.05</v>
      </c>
      <c r="CQ7" s="36">
        <v>41.59</v>
      </c>
      <c r="CR7" s="36">
        <v>42.31</v>
      </c>
      <c r="CS7" s="36">
        <v>43.65</v>
      </c>
      <c r="CT7" s="36">
        <v>43.58</v>
      </c>
      <c r="CU7" s="36">
        <v>41.35</v>
      </c>
      <c r="CV7" s="36">
        <v>40.31</v>
      </c>
      <c r="CW7" s="36">
        <v>76.12</v>
      </c>
      <c r="CX7" s="36">
        <v>76.319999999999993</v>
      </c>
      <c r="CY7" s="36">
        <v>78.02</v>
      </c>
      <c r="CZ7" s="36">
        <v>80.180000000000007</v>
      </c>
      <c r="DA7" s="36">
        <v>78.88</v>
      </c>
      <c r="DB7" s="36">
        <v>80.47</v>
      </c>
      <c r="DC7" s="36">
        <v>81.3</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0.11</v>
      </c>
      <c r="EK7" s="36">
        <v>0.05</v>
      </c>
      <c r="EL7" s="36">
        <v>0.04</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terms:created xsi:type="dcterms:W3CDTF">2017-02-08T02:59:46Z</dcterms:created>
  <dcterms:modified xsi:type="dcterms:W3CDTF">2017-02-14T06:26:20Z</dcterms:modified>
</cp:coreProperties>
</file>