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045_都市建設部\040_上下水道課\010_管理係\H29財政課照会\公営企業経営比較分析表の分析等について\修正後\"/>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T10" i="4"/>
  <c r="W10" i="4"/>
  <c r="P10"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<sst xmlns="http://schemas.openxmlformats.org/spreadsheetml/2006/main" count="237" uniqueCount="124">
  <si>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</si>
  <si>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</si>
  <si>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</si>
  <si>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</si>
  <si>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</si>
  <si>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</si>
  <si>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</si>
  <si>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</si>
  <si>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</si>
  <si>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</si>
  <si>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</si>
  <si>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</si>
  <si>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</si>
  <si>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</si>
  <si>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</si>
  <si>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</si>
  <si>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</si>
  <si>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</si>
  <si>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</si>
  <si>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</si>
  <si>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</si>
  <si>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</si>
  <si>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</si>
  <si>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</si>
  <si>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</si>
  <si>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</si>
  <si>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</si>
  <si>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</si>
  <si>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</si>
  <si>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</si>
  <si>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</si>
  <si>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</si>
  <si>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</si>
  <si>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</si>
  <si>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</si>
  <si>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</si>
  <si>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</si>
  <si>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</si>
  <si>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</si>
  <si>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</si>
  <si>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</si>
  <si>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</si>
  <si>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</si>
  <si>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</si>
  <si>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</si>
  <si>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</si>
  <si>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</si>
  <si>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</si>
  <si>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</si>
  <si>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</si>
  <si>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</si>
  <si>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</si>
  <si>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</si>
  <si>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</si>
  <si>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</si>
  <si>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</si>
  <si>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</si>
  <si>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</si>
  <si>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</si>
  <si>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</si>
  <si>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</si>
  <si>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</si>
  <si>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</si>
  <si>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</si>
  <si>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</si>
  <si>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</si>
  <si>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</si>
  <si>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</si>
  <si>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</si>
  <si>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</si>
  <si>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</si>
  <si>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</si>
  <si>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</si>
  <si>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</si>
  <si>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</si>
  <si>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</si>
  <si>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</si>
  <si>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</si>
  <si>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</si>
  <si>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</si>
  <si>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</si>
  <si>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</si>
  <si>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</si>
  <si>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</si>
  <si>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</si>
  <si>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</si>
  <si>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</si>
  <si>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</si>
  <si>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</si>
  <si>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</si>
  <si>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</si>
  <si>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</si>
  <si>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</si>
  <si>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</si>
  <si>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</si>
  <si>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</si>
  <si>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</si>
  <si>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</si>
  <si>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</si>
  <si>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</si>
  <si>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</si>
  <si>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</si>
  <si>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</si>
  <si>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</si>
  <si>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</si>
  <si>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</si>
  <si>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</si>
  <si>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</si>
  <si>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</si>
  <si>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</si>
  <si>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</si>
  <si>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</si>
  <si>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</si>
  <si>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</si>
  <si>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</si>
  <si>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</si>
  <si>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</si>
  <si>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</si>
  <si>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</si>
  <si>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</si>
  <si>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管路更新率は、類似団体と比べかなり低い状況である。老朽化が原因と思われる漏水が頻発しているため、財政バランスも考慮し耐震化も含めた計画的な更新を行う必要がある。</t>
    <phoneticPr fontId="4"/>
  </si>
  <si>
    <t xml:space="preserve">【①収益的収支比率】
　収益的収支比率は、若干の改善が見られ、類似団体の平均を上回っているが、これは収益に一般会計からの繰入金が含まれているためである。今後、施設等の更新や維持管理に多大な費用を要することが見込まれることから、引き続き収入の確保及び支出の削減に努める。
【④企業債残高対給水収益比率】
　類似団体と比較すると低い状況であるが、ここ数年は新たな借り入れを行っている。今後も計画的な企業債発行を行う必要がある。
【⑤料金回収率】
　類似団体より高いが100％を下回っている。これは給水に係る費用が給水収益以外の収入で賄われている状況である。
【⑥給水原価】
　類似団体より低いが、供給単価よりも高くなっているため、更なる維持管理費の削減に努める必要がある。
【⑦施設利用率・➇有収率】
　類似団体の平均を上回っており、比較的良好な状況であるので、今後もこの数値を維持していくことが必要である。
</t>
    <rPh sb="190" eb="192">
      <t>コンゴ</t>
    </rPh>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</si>
  <si>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
</t>
    <rPh sb="101" eb="10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</si>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</sst>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Fill="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0.36</c:v>
                </c:pt>
                <c:pt idx="2">
                  <c:v>0.08</c:v>
                </c:pt>
                <c:pt idx="3">
                  <c:v>0.01</c:v>
                </c:pt>
                <c:pt idx="4">
                  <c:v>0.02</c:v>
                </c:pt>
              </c:numCache>
            </c:numRef>
          </c:val>
          <c:extLst>
            <c:ext xmlns:c16="http://schemas.microsoft.com/office/drawing/2014/chart" uri="{C3380CC4-5D6E-409C-BE32-E72D297353CC}">
              <c16:uniqueId val="{00000000-7197-4622-AB10-5AE00F1433C7}"/>
            </c:ext>
          </c:extLst>
        </c:ser>
        <c:dLbls>
          <c:showLegendKey val="0"/>
          <c:showVal val="0"/>
          <c:showCatName val="0"/>
          <c:showSerName val="0"/>
          <c:showPercent val="0"/>
          <c:showBubbleSize val="0"/>
        </c:dLbls>
        <c:gapWidth val="150"/>
        <c:axId val="101580160"/>
        <c:axId val="103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7197-4622-AB10-5AE00F1433C7}"/>
            </c:ext>
          </c:extLst>
        </c:ser>
        <c:dLbls>
          <c:showLegendKey val="0"/>
          <c:showVal val="0"/>
          <c:showCatName val="0"/>
          <c:showSerName val="0"/>
          <c:showPercent val="0"/>
          <c:showBubbleSize val="0"/>
        </c:dLbls>
        <c:marker val="1"/>
        <c:smooth val="0"/>
        <c:axId val="101580160"/>
        <c:axId val="103159296"/>
      </c:lineChart>
      <c:dateAx>
        <c:axId val="101580160"/>
        <c:scaling>
          <c:orientation val="minMax"/>
        </c:scaling>
        <c:delete val="1"/>
        <c:axPos val="b"/>
        <c:numFmt formatCode="ge" sourceLinked="1"/>
        <c:majorTickMark val="none"/>
        <c:minorTickMark val="none"/>
        <c:tickLblPos val="none"/>
        <c:crossAx val="103159296"/>
        <c:crosses val="autoZero"/>
        <c:auto val="1"/>
        <c:lblOffset val="100"/>
        <c:baseTimeUnit val="years"/>
      </c:dateAx>
      <c:valAx>
        <c:axId val="103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78.44</c:v>
                </c:pt>
                <c:pt idx="1">
                  <c:v>75.25</c:v>
                </c:pt>
                <c:pt idx="2">
                  <c:v>74.17</c:v>
                </c:pt>
                <c:pt idx="3">
                  <c:v>74.489999999999995</c:v>
                </c:pt>
                <c:pt idx="4">
                  <c:v>73.290000000000006</c:v>
                </c:pt>
              </c:numCache>
            </c:numRef>
          </c:val>
          <c:extLst>
            <c:ext xmlns:c16="http://schemas.microsoft.com/office/drawing/2014/chart" uri="{C3380CC4-5D6E-409C-BE32-E72D297353CC}">
              <c16:uniqueId val="{00000000-052C-4F5F-964A-2CA3C1A3D870}"/>
            </c:ext>
          </c:extLst>
        </c:ser>
        <c:dLbls>
          <c:showLegendKey val="0"/>
          <c:showVal val="0"/>
          <c:showCatName val="0"/>
          <c:showSerName val="0"/>
          <c:showPercent val="0"/>
          <c:showBubbleSize val="0"/>
        </c:dLbls>
        <c:gapWidth val="150"/>
        <c:axId val="104754176"/>
        <c:axId val="104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052C-4F5F-964A-2CA3C1A3D870}"/>
            </c:ext>
          </c:extLst>
        </c:ser>
        <c:dLbls>
          <c:showLegendKey val="0"/>
          <c:showVal val="0"/>
          <c:showCatName val="0"/>
          <c:showSerName val="0"/>
          <c:showPercent val="0"/>
          <c:showBubbleSize val="0"/>
        </c:dLbls>
        <c:marker val="1"/>
        <c:smooth val="0"/>
        <c:axId val="104754176"/>
        <c:axId val="104760448"/>
      </c:lineChart>
      <c:dateAx>
        <c:axId val="104754176"/>
        <c:scaling>
          <c:orientation val="minMax"/>
        </c:scaling>
        <c:delete val="1"/>
        <c:axPos val="b"/>
        <c:numFmt formatCode="ge" sourceLinked="1"/>
        <c:majorTickMark val="none"/>
        <c:minorTickMark val="none"/>
        <c:tickLblPos val="none"/>
        <c:crossAx val="104760448"/>
        <c:crosses val="autoZero"/>
        <c:auto val="1"/>
        <c:lblOffset val="100"/>
        <c:baseTimeUnit val="years"/>
      </c:dateAx>
      <c:valAx>
        <c:axId val="104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92.22</c:v>
                </c:pt>
                <c:pt idx="1">
                  <c:v>91.58</c:v>
                </c:pt>
                <c:pt idx="2">
                  <c:v>92.24</c:v>
                </c:pt>
                <c:pt idx="3">
                  <c:v>90.03</c:v>
                </c:pt>
                <c:pt idx="4">
                  <c:v>90.38</c:v>
                </c:pt>
              </c:numCache>
            </c:numRef>
          </c:val>
          <c:extLst>
            <c:ext xmlns:c16="http://schemas.microsoft.com/office/drawing/2014/chart" uri="{C3380CC4-5D6E-409C-BE32-E72D297353CC}">
              <c16:uniqueId val="{00000000-AF41-46B6-A1E5-145512A89C36}"/>
            </c:ext>
          </c:extLst>
        </c:ser>
        <c:dLbls>
          <c:showLegendKey val="0"/>
          <c:showVal val="0"/>
          <c:showCatName val="0"/>
          <c:showSerName val="0"/>
          <c:showPercent val="0"/>
          <c:showBubbleSize val="0"/>
        </c:dLbls>
        <c:gapWidth val="150"/>
        <c:axId val="105201024"/>
        <c:axId val="1052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AF41-46B6-A1E5-145512A89C36}"/>
            </c:ext>
          </c:extLst>
        </c:ser>
        <c:dLbls>
          <c:showLegendKey val="0"/>
          <c:showVal val="0"/>
          <c:showCatName val="0"/>
          <c:showSerName val="0"/>
          <c:showPercent val="0"/>
          <c:showBubbleSize val="0"/>
        </c:dLbls>
        <c:marker val="1"/>
        <c:smooth val="0"/>
        <c:axId val="105201024"/>
        <c:axId val="105219584"/>
      </c:lineChart>
      <c:dateAx>
        <c:axId val="105201024"/>
        <c:scaling>
          <c:orientation val="minMax"/>
        </c:scaling>
        <c:delete val="1"/>
        <c:axPos val="b"/>
        <c:numFmt formatCode="ge" sourceLinked="1"/>
        <c:majorTickMark val="none"/>
        <c:minorTickMark val="none"/>
        <c:tickLblPos val="none"/>
        <c:crossAx val="105219584"/>
        <c:crosses val="autoZero"/>
        <c:auto val="1"/>
        <c:lblOffset val="100"/>
        <c:baseTimeUnit val="years"/>
      </c:dateAx>
      <c:valAx>
        <c:axId val="1052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89.37</c:v>
                </c:pt>
                <c:pt idx="1">
                  <c:v>86.06</c:v>
                </c:pt>
                <c:pt idx="2">
                  <c:v>83.98</c:v>
                </c:pt>
                <c:pt idx="3">
                  <c:v>86.27</c:v>
                </c:pt>
                <c:pt idx="4">
                  <c:v>87.49</c:v>
                </c:pt>
              </c:numCache>
            </c:numRef>
          </c:val>
          <c:extLst>
            <c:ext xmlns:c16="http://schemas.microsoft.com/office/drawing/2014/chart" uri="{C3380CC4-5D6E-409C-BE32-E72D297353CC}">
              <c16:uniqueId val="{00000000-1495-4925-A3BB-8B9AE1BA53A2}"/>
            </c:ext>
          </c:extLst>
        </c:ser>
        <c:dLbls>
          <c:showLegendKey val="0"/>
          <c:showVal val="0"/>
          <c:showCatName val="0"/>
          <c:showSerName val="0"/>
          <c:showPercent val="0"/>
          <c:showBubbleSize val="0"/>
        </c:dLbls>
        <c:gapWidth val="150"/>
        <c:axId val="103202816"/>
        <c:axId val="103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1495-4925-A3BB-8B9AE1BA53A2}"/>
            </c:ext>
          </c:extLst>
        </c:ser>
        <c:dLbls>
          <c:showLegendKey val="0"/>
          <c:showVal val="0"/>
          <c:showCatName val="0"/>
          <c:showSerName val="0"/>
          <c:showPercent val="0"/>
          <c:showBubbleSize val="0"/>
        </c:dLbls>
        <c:marker val="1"/>
        <c:smooth val="0"/>
        <c:axId val="103202816"/>
        <c:axId val="103204736"/>
      </c:lineChart>
      <c:dateAx>
        <c:axId val="103202816"/>
        <c:scaling>
          <c:orientation val="minMax"/>
        </c:scaling>
        <c:delete val="1"/>
        <c:axPos val="b"/>
        <c:numFmt formatCode="ge" sourceLinked="1"/>
        <c:majorTickMark val="none"/>
        <c:minorTickMark val="none"/>
        <c:tickLblPos val="none"/>
        <c:crossAx val="103204736"/>
        <c:crosses val="autoZero"/>
        <c:auto val="1"/>
        <c:lblOffset val="100"/>
        <c:baseTimeUnit val="years"/>
      </c:dateAx>
      <c:valAx>
        <c:axId val="103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C-4D0B-A81A-80E1730E1C67}"/>
            </c:ext>
          </c:extLst>
        </c:ser>
        <c:dLbls>
          <c:showLegendKey val="0"/>
          <c:showVal val="0"/>
          <c:showCatName val="0"/>
          <c:showSerName val="0"/>
          <c:showPercent val="0"/>
          <c:showBubbleSize val="0"/>
        </c:dLbls>
        <c:gapWidth val="150"/>
        <c:axId val="103313792"/>
        <c:axId val="1033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C-4D0B-A81A-80E1730E1C67}"/>
            </c:ext>
          </c:extLst>
        </c:ser>
        <c:dLbls>
          <c:showLegendKey val="0"/>
          <c:showVal val="0"/>
          <c:showCatName val="0"/>
          <c:showSerName val="0"/>
          <c:showPercent val="0"/>
          <c:showBubbleSize val="0"/>
        </c:dLbls>
        <c:marker val="1"/>
        <c:smooth val="0"/>
        <c:axId val="103313792"/>
        <c:axId val="103315712"/>
      </c:lineChart>
      <c:dateAx>
        <c:axId val="103313792"/>
        <c:scaling>
          <c:orientation val="minMax"/>
        </c:scaling>
        <c:delete val="1"/>
        <c:axPos val="b"/>
        <c:numFmt formatCode="ge" sourceLinked="1"/>
        <c:majorTickMark val="none"/>
        <c:minorTickMark val="none"/>
        <c:tickLblPos val="none"/>
        <c:crossAx val="103315712"/>
        <c:crosses val="autoZero"/>
        <c:auto val="1"/>
        <c:lblOffset val="100"/>
        <c:baseTimeUnit val="years"/>
      </c:dateAx>
      <c:valAx>
        <c:axId val="1033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C4-408C-A36E-555BA1965D9E}"/>
            </c:ext>
          </c:extLst>
        </c:ser>
        <c:dLbls>
          <c:showLegendKey val="0"/>
          <c:showVal val="0"/>
          <c:showCatName val="0"/>
          <c:showSerName val="0"/>
          <c:showPercent val="0"/>
          <c:showBubbleSize val="0"/>
        </c:dLbls>
        <c:gapWidth val="150"/>
        <c:axId val="103338752"/>
        <c:axId val="1033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4-408C-A36E-555BA1965D9E}"/>
            </c:ext>
          </c:extLst>
        </c:ser>
        <c:dLbls>
          <c:showLegendKey val="0"/>
          <c:showVal val="0"/>
          <c:showCatName val="0"/>
          <c:showSerName val="0"/>
          <c:showPercent val="0"/>
          <c:showBubbleSize val="0"/>
        </c:dLbls>
        <c:marker val="1"/>
        <c:smooth val="0"/>
        <c:axId val="103338752"/>
        <c:axId val="103340672"/>
      </c:lineChart>
      <c:dateAx>
        <c:axId val="103338752"/>
        <c:scaling>
          <c:orientation val="minMax"/>
        </c:scaling>
        <c:delete val="1"/>
        <c:axPos val="b"/>
        <c:numFmt formatCode="ge" sourceLinked="1"/>
        <c:majorTickMark val="none"/>
        <c:minorTickMark val="none"/>
        <c:tickLblPos val="none"/>
        <c:crossAx val="103340672"/>
        <c:crosses val="autoZero"/>
        <c:auto val="1"/>
        <c:lblOffset val="100"/>
        <c:baseTimeUnit val="years"/>
      </c:dateAx>
      <c:valAx>
        <c:axId val="1033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31-453B-8311-6D3948B3D22A}"/>
            </c:ext>
          </c:extLst>
        </c:ser>
        <c:dLbls>
          <c:showLegendKey val="0"/>
          <c:showVal val="0"/>
          <c:showCatName val="0"/>
          <c:showSerName val="0"/>
          <c:showPercent val="0"/>
          <c:showBubbleSize val="0"/>
        </c:dLbls>
        <c:gapWidth val="150"/>
        <c:axId val="104570240"/>
        <c:axId val="104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31-453B-8311-6D3948B3D22A}"/>
            </c:ext>
          </c:extLst>
        </c:ser>
        <c:dLbls>
          <c:showLegendKey val="0"/>
          <c:showVal val="0"/>
          <c:showCatName val="0"/>
          <c:showSerName val="0"/>
          <c:showPercent val="0"/>
          <c:showBubbleSize val="0"/>
        </c:dLbls>
        <c:marker val="1"/>
        <c:smooth val="0"/>
        <c:axId val="104570240"/>
        <c:axId val="104580608"/>
      </c:lineChart>
      <c:dateAx>
        <c:axId val="104570240"/>
        <c:scaling>
          <c:orientation val="minMax"/>
        </c:scaling>
        <c:delete val="1"/>
        <c:axPos val="b"/>
        <c:numFmt formatCode="ge" sourceLinked="1"/>
        <c:majorTickMark val="none"/>
        <c:minorTickMark val="none"/>
        <c:tickLblPos val="none"/>
        <c:crossAx val="104580608"/>
        <c:crosses val="autoZero"/>
        <c:auto val="1"/>
        <c:lblOffset val="100"/>
        <c:baseTimeUnit val="years"/>
      </c:dateAx>
      <c:valAx>
        <c:axId val="1045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0-4FA0-88D4-7E3A2028F03A}"/>
            </c:ext>
          </c:extLst>
        </c:ser>
        <c:dLbls>
          <c:showLegendKey val="0"/>
          <c:showVal val="0"/>
          <c:showCatName val="0"/>
          <c:showSerName val="0"/>
          <c:showPercent val="0"/>
          <c:showBubbleSize val="0"/>
        </c:dLbls>
        <c:gapWidth val="150"/>
        <c:axId val="104878080"/>
        <c:axId val="104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0-4FA0-88D4-7E3A2028F03A}"/>
            </c:ext>
          </c:extLst>
        </c:ser>
        <c:dLbls>
          <c:showLegendKey val="0"/>
          <c:showVal val="0"/>
          <c:showCatName val="0"/>
          <c:showSerName val="0"/>
          <c:showPercent val="0"/>
          <c:showBubbleSize val="0"/>
        </c:dLbls>
        <c:marker val="1"/>
        <c:smooth val="0"/>
        <c:axId val="104878080"/>
        <c:axId val="104880000"/>
      </c:lineChart>
      <c:dateAx>
        <c:axId val="104878080"/>
        <c:scaling>
          <c:orientation val="minMax"/>
        </c:scaling>
        <c:delete val="1"/>
        <c:axPos val="b"/>
        <c:numFmt formatCode="ge" sourceLinked="1"/>
        <c:majorTickMark val="none"/>
        <c:minorTickMark val="none"/>
        <c:tickLblPos val="none"/>
        <c:crossAx val="104880000"/>
        <c:crosses val="autoZero"/>
        <c:auto val="1"/>
        <c:lblOffset val="100"/>
        <c:baseTimeUnit val="years"/>
      </c:dateAx>
      <c:valAx>
        <c:axId val="104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402.54</c:v>
                </c:pt>
                <c:pt idx="1">
                  <c:v>391.41</c:v>
                </c:pt>
                <c:pt idx="2">
                  <c:v>358.35</c:v>
                </c:pt>
                <c:pt idx="3">
                  <c:v>352.48</c:v>
                </c:pt>
                <c:pt idx="4">
                  <c:v>350.56</c:v>
                </c:pt>
              </c:numCache>
            </c:numRef>
          </c:val>
          <c:extLst>
            <c:ext xmlns:c16="http://schemas.microsoft.com/office/drawing/2014/chart" uri="{C3380CC4-5D6E-409C-BE32-E72D297353CC}">
              <c16:uniqueId val="{00000000-4678-4A71-A8CD-622B1FED8AD4}"/>
            </c:ext>
          </c:extLst>
        </c:ser>
        <c:dLbls>
          <c:showLegendKey val="0"/>
          <c:showVal val="0"/>
          <c:showCatName val="0"/>
          <c:showSerName val="0"/>
          <c:showPercent val="0"/>
          <c:showBubbleSize val="0"/>
        </c:dLbls>
        <c:gapWidth val="150"/>
        <c:axId val="104919424"/>
        <c:axId val="104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4678-4A71-A8CD-622B1FED8AD4}"/>
            </c:ext>
          </c:extLst>
        </c:ser>
        <c:dLbls>
          <c:showLegendKey val="0"/>
          <c:showVal val="0"/>
          <c:showCatName val="0"/>
          <c:showSerName val="0"/>
          <c:showPercent val="0"/>
          <c:showBubbleSize val="0"/>
        </c:dLbls>
        <c:marker val="1"/>
        <c:smooth val="0"/>
        <c:axId val="104919424"/>
        <c:axId val="104921344"/>
      </c:lineChart>
      <c:dateAx>
        <c:axId val="104919424"/>
        <c:scaling>
          <c:orientation val="minMax"/>
        </c:scaling>
        <c:delete val="1"/>
        <c:axPos val="b"/>
        <c:numFmt formatCode="ge" sourceLinked="1"/>
        <c:majorTickMark val="none"/>
        <c:minorTickMark val="none"/>
        <c:tickLblPos val="none"/>
        <c:crossAx val="104921344"/>
        <c:crosses val="autoZero"/>
        <c:auto val="1"/>
        <c:lblOffset val="100"/>
        <c:baseTimeUnit val="years"/>
      </c:dateAx>
      <c:valAx>
        <c:axId val="104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75.95</c:v>
                </c:pt>
                <c:pt idx="1">
                  <c:v>73.209999999999994</c:v>
                </c:pt>
                <c:pt idx="2">
                  <c:v>72.569999999999993</c:v>
                </c:pt>
                <c:pt idx="3">
                  <c:v>73.95</c:v>
                </c:pt>
                <c:pt idx="4">
                  <c:v>76.069999999999993</c:v>
                </c:pt>
              </c:numCache>
            </c:numRef>
          </c:val>
          <c:extLst>
            <c:ext xmlns:c16="http://schemas.microsoft.com/office/drawing/2014/chart" uri="{C3380CC4-5D6E-409C-BE32-E72D297353CC}">
              <c16:uniqueId val="{00000000-8308-42E6-9146-C3C0532AE9CE}"/>
            </c:ext>
          </c:extLst>
        </c:ser>
        <c:dLbls>
          <c:showLegendKey val="0"/>
          <c:showVal val="0"/>
          <c:showCatName val="0"/>
          <c:showSerName val="0"/>
          <c:showPercent val="0"/>
          <c:showBubbleSize val="0"/>
        </c:dLbls>
        <c:gapWidth val="150"/>
        <c:axId val="104676352"/>
        <c:axId val="1046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8308-42E6-9146-C3C0532AE9CE}"/>
            </c:ext>
          </c:extLst>
        </c:ser>
        <c:dLbls>
          <c:showLegendKey val="0"/>
          <c:showVal val="0"/>
          <c:showCatName val="0"/>
          <c:showSerName val="0"/>
          <c:showPercent val="0"/>
          <c:showBubbleSize val="0"/>
        </c:dLbls>
        <c:marker val="1"/>
        <c:smooth val="0"/>
        <c:axId val="104676352"/>
        <c:axId val="104694912"/>
      </c:lineChart>
      <c:dateAx>
        <c:axId val="104676352"/>
        <c:scaling>
          <c:orientation val="minMax"/>
        </c:scaling>
        <c:delete val="1"/>
        <c:axPos val="b"/>
        <c:numFmt formatCode="ge" sourceLinked="1"/>
        <c:majorTickMark val="none"/>
        <c:minorTickMark val="none"/>
        <c:tickLblPos val="none"/>
        <c:crossAx val="104694912"/>
        <c:crosses val="autoZero"/>
        <c:auto val="1"/>
        <c:lblOffset val="100"/>
        <c:baseTimeUnit val="years"/>
      </c:dateAx>
      <c:valAx>
        <c:axId val="104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103.29</c:v>
                </c:pt>
                <c:pt idx="1">
                  <c:v>108.06</c:v>
                </c:pt>
                <c:pt idx="2">
                  <c:v>112.74</c:v>
                </c:pt>
                <c:pt idx="3">
                  <c:v>112.64</c:v>
                </c:pt>
                <c:pt idx="4">
                  <c:v>109.11</c:v>
                </c:pt>
              </c:numCache>
            </c:numRef>
          </c:val>
          <c:extLst>
            <c:ext xmlns:c16="http://schemas.microsoft.com/office/drawing/2014/chart" uri="{C3380CC4-5D6E-409C-BE32-E72D297353CC}">
              <c16:uniqueId val="{00000000-F3E3-4718-A677-5A944AB153A5}"/>
            </c:ext>
          </c:extLst>
        </c:ser>
        <c:dLbls>
          <c:showLegendKey val="0"/>
          <c:showVal val="0"/>
          <c:showCatName val="0"/>
          <c:showSerName val="0"/>
          <c:showPercent val="0"/>
          <c:showBubbleSize val="0"/>
        </c:dLbls>
        <c:gapWidth val="150"/>
        <c:axId val="104717312"/>
        <c:axId val="104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F3E3-4718-A677-5A944AB153A5}"/>
            </c:ext>
          </c:extLst>
        </c:ser>
        <c:dLbls>
          <c:showLegendKey val="0"/>
          <c:showVal val="0"/>
          <c:showCatName val="0"/>
          <c:showSerName val="0"/>
          <c:showPercent val="0"/>
          <c:showBubbleSize val="0"/>
        </c:dLbls>
        <c:marker val="1"/>
        <c:smooth val="0"/>
        <c:axId val="104717312"/>
        <c:axId val="104731776"/>
      </c:lineChart>
      <c:dateAx>
        <c:axId val="104717312"/>
        <c:scaling>
          <c:orientation val="minMax"/>
        </c:scaling>
        <c:delete val="1"/>
        <c:axPos val="b"/>
        <c:numFmt formatCode="ge" sourceLinked="1"/>
        <c:majorTickMark val="none"/>
        <c:minorTickMark val="none"/>
        <c:tickLblPos val="none"/>
        <c:crossAx val="104731776"/>
        <c:crosses val="autoZero"/>
        <c:auto val="1"/>
        <c:lblOffset val="100"/>
        <c:baseTimeUnit val="years"/>
      </c:dateAx>
      <c:valAx>
        <c:axId val="1047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123</v>
      </c>
      <c r="AE8" s="50"/>
      <c r="AF8" s="50"/>
      <c r="AG8" s="50"/>
      <c r="AH8" s="50"/>
      <c r="AI8" s="50"/>
      <c r="AJ8" s="50"/>
      <c r="AK8" s="2"/>
      <c r="AL8" s="51">
        <f>データ!$R$6</f>
        <v>49686</v>
      </c>
      <c r="AM8" s="51"/>
      <c r="AN8" s="51"/>
      <c r="AO8" s="51"/>
      <c r="AP8" s="51"/>
      <c r="AQ8" s="51"/>
      <c r="AR8" s="51"/>
      <c r="AS8" s="51"/>
      <c r="AT8" s="46">
        <f>データ!$S$6</f>
        <v>443.46</v>
      </c>
      <c r="AU8" s="46"/>
      <c r="AV8" s="46"/>
      <c r="AW8" s="46"/>
      <c r="AX8" s="46"/>
      <c r="AY8" s="46"/>
      <c r="AZ8" s="46"/>
      <c r="BA8" s="46"/>
      <c r="BB8" s="46">
        <f>データ!$T$6</f>
        <v>112.04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44.17</v>
      </c>
      <c r="Q10" s="46"/>
      <c r="R10" s="46"/>
      <c r="S10" s="46"/>
      <c r="T10" s="46"/>
      <c r="U10" s="46"/>
      <c r="V10" s="46"/>
      <c r="W10" s="51">
        <f>データ!$Q$6</f>
        <v>1447</v>
      </c>
      <c r="X10" s="51"/>
      <c r="Y10" s="51"/>
      <c r="Z10" s="51"/>
      <c r="AA10" s="51"/>
      <c r="AB10" s="51"/>
      <c r="AC10" s="51"/>
      <c r="AD10" s="2"/>
      <c r="AE10" s="2"/>
      <c r="AF10" s="2"/>
      <c r="AG10" s="2"/>
      <c r="AH10" s="2"/>
      <c r="AI10" s="2"/>
      <c r="AJ10" s="2"/>
      <c r="AK10" s="2"/>
      <c r="AL10" s="51">
        <f>データ!$U$6</f>
        <v>21861</v>
      </c>
      <c r="AM10" s="51"/>
      <c r="AN10" s="51"/>
      <c r="AO10" s="51"/>
      <c r="AP10" s="51"/>
      <c r="AQ10" s="51"/>
      <c r="AR10" s="51"/>
      <c r="AS10" s="51"/>
      <c r="AT10" s="46">
        <f>データ!$V$6</f>
        <v>178.3</v>
      </c>
      <c r="AU10" s="46"/>
      <c r="AV10" s="46"/>
      <c r="AW10" s="46"/>
      <c r="AX10" s="46"/>
      <c r="AY10" s="46"/>
      <c r="AZ10" s="46"/>
      <c r="BA10" s="46"/>
      <c r="BB10" s="46">
        <f>データ!$W$6</f>
        <v>122.61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44.17</v>
      </c>
      <c r="Q6" s="35">
        <f t="shared" si="3"/>
        <v>1447</v>
      </c>
      <c r="R6" s="35">
        <f t="shared" si="3"/>
        <v>49686</v>
      </c>
      <c r="S6" s="35">
        <f t="shared" si="3"/>
        <v>443.46</v>
      </c>
      <c r="T6" s="35">
        <f t="shared" si="3"/>
        <v>112.04</v>
      </c>
      <c r="U6" s="35">
        <f t="shared" si="3"/>
        <v>21861</v>
      </c>
      <c r="V6" s="35">
        <f t="shared" si="3"/>
        <v>178.3</v>
      </c>
      <c r="W6" s="35">
        <f t="shared" si="3"/>
        <v>122.61</v>
      </c>
      <c r="X6" s="36">
        <f>IF(X7="",NA(),X7)</f>
        <v>89.37</v>
      </c>
      <c r="Y6" s="36">
        <f t="shared" ref="Y6:AG6" si="4">IF(Y7="",NA(),Y7)</f>
        <v>86.06</v>
      </c>
      <c r="Z6" s="36">
        <f t="shared" si="4"/>
        <v>83.98</v>
      </c>
      <c r="AA6" s="36">
        <f t="shared" si="4"/>
        <v>86.27</v>
      </c>
      <c r="AB6" s="36">
        <f t="shared" si="4"/>
        <v>87.49</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402.54</v>
      </c>
      <c r="BF6" s="36">
        <f t="shared" ref="BF6:BN6" si="7">IF(BF7="",NA(),BF7)</f>
        <v>391.41</v>
      </c>
      <c r="BG6" s="36">
        <f t="shared" si="7"/>
        <v>358.35</v>
      </c>
      <c r="BH6" s="36">
        <f t="shared" si="7"/>
        <v>352.48</v>
      </c>
      <c r="BI6" s="36">
        <f t="shared" si="7"/>
        <v>350.56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75.95</v>
      </c>
      <c r="BQ6" s="36">
        <f t="shared" ref="BQ6:BY6" si="8">IF(BQ7="",NA(),BQ7)</f>
        <v>73.209999999999994</v>
      </c>
      <c r="BR6" s="36">
        <f t="shared" si="8"/>
        <v>72.569999999999993</v>
      </c>
      <c r="BS6" s="36">
        <f t="shared" si="8"/>
        <v>73.95</v>
      </c>
      <c r="BT6" s="36">
        <f t="shared" si="8"/>
        <v>76.069999999999993</v>
      </c>
      <c r="BU6" s="36">
        <f t="shared" si="8"/>
        <v>54.57</v>
      </c>
      <c r="BV6" s="36">
        <f t="shared" si="8"/>
        <v>54.4</v>
      </c>
      <c r="BW6" s="36">
        <f t="shared" si="8"/>
        <v>54.45</v>
      </c>
      <c r="BX6" s="36">
        <f t="shared" si="8"/>
        <v>54.33</v>
      </c>
      <c r="BY6" s="36">
        <f t="shared" si="8"/>
        <v>55.02</v>
      </c>
      <c r="BZ6" s="35" t="str">
        <f>IF(BZ7="","",IF(BZ7="-","【-】","【"&amp;SUBSTITUTE(TEXT(BZ7,"#,##0.00"),"-","△")&amp;"】"))</f>
        <v>【53.06】</v>
      </c>
      <c r="CA6" s="36">
        <f>IF(CA7="",NA(),CA7)</f>
        <v>103.29</v>
      </c>
      <c r="CB6" s="36">
        <f t="shared" ref="CB6:CJ6" si="9">IF(CB7="",NA(),CB7)</f>
        <v>108.06</v>
      </c>
      <c r="CC6" s="36">
        <f t="shared" si="9"/>
        <v>112.74</v>
      </c>
      <c r="CD6" s="36">
        <f t="shared" si="9"/>
        <v>112.64</v>
      </c>
      <c r="CE6" s="36">
        <f t="shared" si="9"/>
        <v>109.11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78.44</v>
      </c>
      <c r="CM6" s="36">
        <f t="shared" ref="CM6:CU6" si="10">IF(CM7="",NA(),CM7)</f>
        <v>75.25</v>
      </c>
      <c r="CN6" s="36">
        <f t="shared" si="10"/>
        <v>74.17</v>
      </c>
      <c r="CO6" s="36">
        <f t="shared" si="10"/>
        <v>74.489999999999995</v>
      </c>
      <c r="CP6" s="36">
        <f t="shared" si="10"/>
        <v>73.290000000000006</v>
      </c>
      <c r="CQ6" s="36">
        <f t="shared" si="10"/>
        <v>63.99</v>
      </c>
      <c r="CR6" s="36">
        <f t="shared" si="10"/>
        <v>62.01</v>
      </c>
      <c r="CS6" s="36">
        <f t="shared" si="10"/>
        <v>60.68</v>
      </c>
      <c r="CT6" s="36">
        <f t="shared" si="10"/>
        <v>59.87</v>
      </c>
      <c r="CU6" s="36">
        <f t="shared" si="10"/>
        <v>59.59</v>
      </c>
      <c r="CV6" s="35" t="str">
        <f>IF(CV7="","",IF(CV7="-","【-】","【"&amp;SUBSTITUTE(TEXT(CV7,"#,##0.00"),"-","△")&amp;"】"))</f>
        <v>【56.28】</v>
      </c>
      <c r="CW6" s="36">
        <f>IF(CW7="",NA(),CW7)</f>
        <v>92.22</v>
      </c>
      <c r="CX6" s="36">
        <f t="shared" ref="CX6:DF6" si="11">IF(CX7="",NA(),CX7)</f>
        <v>91.58</v>
      </c>
      <c r="CY6" s="36">
        <f t="shared" si="11"/>
        <v>92.24</v>
      </c>
      <c r="CZ6" s="36">
        <f t="shared" si="11"/>
        <v>90.03</v>
      </c>
      <c r="DA6" s="36">
        <f t="shared" si="11"/>
        <v>90.38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0.36</v>
      </c>
      <c r="EF6" s="36">
        <f t="shared" si="14"/>
        <v>0.08</v>
      </c>
      <c r="EG6" s="36">
        <f t="shared" si="14"/>
        <v>0.01</v>
      </c>
      <c r="EH6" s="36">
        <f t="shared" si="14"/>
        <v>0.02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102067</v>
      </c>
      <c r="D7" s="38">
        <v>47</v>
      </c>
      <c r="E7" s="38">
        <v>1</v>
      </c>
      <c r="F7" s="38">
        <v>0</v>
      </c>
      <c r="G7" s="38">
        <v>0</v>
      </c>
      <c r="H7" s="38" t="s">
        <v>108</v>
      </c>
      <c r="I7" s="38" t="s">
        <v>109</v>
      </c>
      <c r="J7" s="38" t="s">
        <v>110</v>
      </c>
      <c r="K7" s="38" t="s">
        <v>111</v>
      </c>
      <c r="L7" s="38" t="s">
        <v>112</v>
      </c>
      <c r="M7" s="38"/>
      <c r="N7" s="39" t="s">
        <v>113</v>
      </c>
      <c r="O7" s="39" t="s">
        <v>114</v>
      </c>
      <c r="P7" s="39">
        <v>44.17</v>
      </c>
      <c r="Q7" s="39">
        <v>1447</v>
      </c>
      <c r="R7" s="39">
        <v>49686</v>
      </c>
      <c r="S7" s="39">
        <v>443.46</v>
      </c>
      <c r="T7" s="39">
        <v>112.04</v>
      </c>
      <c r="U7" s="39">
        <v>21861</v>
      </c>
      <c r="V7" s="39">
        <v>178.3</v>
      </c>
      <c r="W7" s="39">
        <v>122.61</v>
      </c>
      <c r="X7" s="39">
        <v>89.37</v>
      </c>
      <c r="Y7" s="39">
        <v>86.06</v>
      </c>
      <c r="Z7" s="39">
        <v>83.98</v>
      </c>
      <c r="AA7" s="39">
        <v>86.27</v>
      </c>
      <c r="AB7" s="39">
        <v>87.49</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402.54</v>
      </c>
      <c r="BF7" s="39">
        <v>391.41</v>
      </c>
      <c r="BG7" s="39">
        <v>358.35</v>
      </c>
      <c r="BH7" s="39">
        <v>352.48</v>
      </c>
      <c r="BI7" s="39">
        <v>350.56</v>
      </c>
      <c r="BJ7" s="39">
        <v>1321.78</v>
      </c>
      <c r="BK7" s="39">
        <v>1326.51</v>
      </c>
      <c r="BL7" s="39">
        <v>1285.3599999999999</v>
      </c>
      <c r="BM7" s="39">
        <v>1246.73</v>
      </c>
      <c r="BN7" s="39">
        <v>1281.51</v>
      </c>
      <c r="BO7" s="39">
        <v>1280.76</v>
      </c>
      <c r="BP7" s="39">
        <v>75.95</v>
      </c>
      <c r="BQ7" s="39">
        <v>73.209999999999994</v>
      </c>
      <c r="BR7" s="39">
        <v>72.569999999999993</v>
      </c>
      <c r="BS7" s="39">
        <v>73.95</v>
      </c>
      <c r="BT7" s="39">
        <v>76.069999999999993</v>
      </c>
      <c r="BU7" s="39">
        <v>54.57</v>
      </c>
      <c r="BV7" s="39">
        <v>54.4</v>
      </c>
      <c r="BW7" s="39">
        <v>54.45</v>
      </c>
      <c r="BX7" s="39">
        <v>54.33</v>
      </c>
      <c r="BY7" s="39">
        <v>55.02</v>
      </c>
      <c r="BZ7" s="39">
        <v>53.06</v>
      </c>
      <c r="CA7" s="39">
        <v>103.29</v>
      </c>
      <c r="CB7" s="39">
        <v>108.06</v>
      </c>
      <c r="CC7" s="39">
        <v>112.74</v>
      </c>
      <c r="CD7" s="39">
        <v>112.64</v>
      </c>
      <c r="CE7" s="39">
        <v>109.11</v>
      </c>
      <c r="CF7" s="39">
        <v>318.02999999999997</v>
      </c>
      <c r="CG7" s="39">
        <v>325.14</v>
      </c>
      <c r="CH7" s="39">
        <v>332.75</v>
      </c>
      <c r="CI7" s="39">
        <v>341.05</v>
      </c>
      <c r="CJ7" s="39">
        <v>330.62</v>
      </c>
      <c r="CK7" s="39">
        <v>314.83</v>
      </c>
      <c r="CL7" s="39">
        <v>78.44</v>
      </c>
      <c r="CM7" s="39">
        <v>75.25</v>
      </c>
      <c r="CN7" s="39">
        <v>74.17</v>
      </c>
      <c r="CO7" s="39">
        <v>74.489999999999995</v>
      </c>
      <c r="CP7" s="39">
        <v>73.290000000000006</v>
      </c>
      <c r="CQ7" s="39">
        <v>63.99</v>
      </c>
      <c r="CR7" s="39">
        <v>62.01</v>
      </c>
      <c r="CS7" s="39">
        <v>60.68</v>
      </c>
      <c r="CT7" s="39">
        <v>59.87</v>
      </c>
      <c r="CU7" s="39">
        <v>59.59</v>
      </c>
      <c r="CV7" s="39">
        <v>56.28</v>
      </c>
      <c r="CW7" s="39">
        <v>92.22</v>
      </c>
      <c r="CX7" s="39">
        <v>91.58</v>
      </c>
      <c r="CY7" s="39">
        <v>92.24</v>
      </c>
      <c r="CZ7" s="39">
        <v>90.03</v>
      </c>
      <c r="DA7" s="39">
        <v>90.38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v>
      </c>
      <c r="EE7" s="39">
        <v>0.36</v>
      </c>
      <c r="EF7" s="39">
        <v>0.08</v>
      </c>
      <c r="EG7" s="39">
        <v>0.01</v>
      </c>
      <c r="EH7" s="39">
        <v>0.02</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