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組織フォルダ\045_都市建設部\040_上下水道課\010_管理係\H29財政課照会\公営企業経営比較分析表の分析等について\修正後\"/>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<sst xmlns="http://schemas.openxmlformats.org/spreadsheetml/2006/main" count="232" uniqueCount="120">
  <si>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</si>
  <si>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</si>
  <si>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</si>
  <si>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</si>
  <si>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</si>
  <si>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</si>
  <si>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</si>
  <si>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</si>
  <si>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</si>
  <si>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</si>
  <si>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</si>
  <si>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</si>
  <si>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</si>
  <si>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</si>
  <si>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</si>
  <si>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</si>
  <si>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</si>
  <si>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</si>
  <si>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</si>
  <si>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</si>
  <si>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</si>
  <si>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</si>
  <si>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</si>
  <si>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</si>
  <si>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</si>
  <si>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</si>
  <si>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</si>
  <si>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</si>
  <si>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</si>
  <si>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</si>
  <si>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</si>
  <si>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</si>
  <si>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</si>
  <si>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</si>
  <si>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</si>
  <si>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</si>
  <si>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</si>
  <si>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</si>
  <si>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</si>
  <si>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</si>
  <si>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</si>
  <si>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</si>
  <si>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</si>
  <si>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</si>
  <si>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</si>
  <si>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</si>
  <si>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</si>
  <si>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</si>
  <si>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</si>
  <si>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</si>
  <si>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</si>
  <si>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</si>
  <si>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</si>
  <si>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</si>
  <si>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</si>
  <si>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</si>
  <si>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</si>
  <si>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</si>
  <si>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</si>
  <si>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</si>
  <si>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</si>
  <si>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</si>
  <si>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</si>
  <si>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</si>
  <si>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</si>
  <si>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</si>
  <si>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</si>
  <si>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</si>
  <si>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</si>
  <si>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</si>
  <si>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</si>
  <si>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</si>
  <si>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</si>
  <si>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</si>
  <si>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</si>
  <si>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</si>
  <si>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</si>
  <si>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</si>
  <si>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</si>
  <si>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</si>
  <si>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</si>
  <si>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</si>
  <si>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</si>
  <si>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</si>
  <si>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</si>
  <si>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</si>
  <si>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</si>
  <si>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</si>
  <si>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</si>
  <si>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</si>
  <si>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</si>
  <si>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</si>
  <si>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</si>
  <si>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</si>
  <si>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</si>
  <si>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</si>
  <si>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</si>
  <si>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</si>
  <si>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</si>
  <si>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</si>
  <si>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</si>
  <si>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</si>
  <si>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</si>
  <si>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</si>
  <si>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</si>
  <si>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沼田市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</si>
  <si>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</si>
  <si>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</si>
  <si>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</si>
  <si>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</si>
  <si>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</si>
  <si>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</si>
  <si>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</si>
  <si>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</si>
  <si>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</si>
  <si>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</si>
  <si>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①経常収支比率は121.53％となっており、そのほとんどは、給水収益であるため、経営が安定していることが分かる。
②累積欠損金比率が0％と欠損金が無いことがわかる。
③流動比率は、880％を超えており、類似団体の平均や全国平均を上回っており短期的な債務等については支払い能力があることが分かる。
④企業債残高対給水収益比率は類似団体と比較すると１／３以下と低く、企業債残高が少ないことが分かる。
⑤料金回収率は116％と給水に係る費用を給水収益で賄えていることが分かる。
⑥給水原価は類似団体と比較すると60円程安く費用面で効率的な運営がされていることが分かる。
⑦施設利用率は節水指向や人口減少から低下傾向にあり、40％程度と低く類似団体と比較すると利用率が悪い。計画給水人口は40,000人に対し、平成２８年度の給水人口は25,500人程と少なく余裕があると捉えることもできる。
⑧有収率は昨年と比べると、3.55％下降している。これは平成28年度に大火があり消火栓利用が増大したためである。類似団体との比較では同程度だが、全国平均からすると低い状態にある。大火の影響は一時的だが施設の老朽化に伴う配水管や給水管の漏水は影響は継続的であるため、まだまだ老朽化対策として老朽管の布設替え等が必要である。
</t>
    <rPh sb="175" eb="177">
      <t>イカ</t>
    </rPh>
    <rPh sb="255" eb="256">
      <t>ホド</t>
    </rPh>
    <rPh sb="370" eb="371">
      <t>ホド</t>
    </rPh>
    <rPh sb="381" eb="382">
      <t>トラ</t>
    </rPh>
    <rPh sb="410" eb="412">
      <t>カコウ</t>
    </rPh>
    <rPh sb="420" eb="422">
      <t>ヘイセイ</t>
    </rPh>
    <rPh sb="424" eb="426">
      <t>ネンド</t>
    </rPh>
    <rPh sb="427" eb="429">
      <t>タイカ</t>
    </rPh>
    <rPh sb="432" eb="435">
      <t>ショウカセン</t>
    </rPh>
    <rPh sb="435" eb="437">
      <t>リヨウ</t>
    </rPh>
    <rPh sb="438" eb="440">
      <t>ゾウダイ</t>
    </rPh>
    <rPh sb="458" eb="461">
      <t>ドウテイド</t>
    </rPh>
    <rPh sb="481" eb="483">
      <t>タイカ</t>
    </rPh>
    <rPh sb="484" eb="486">
      <t>エイキョウ</t>
    </rPh>
    <rPh sb="487" eb="490">
      <t>イチジテキ</t>
    </rPh>
    <rPh sb="512" eb="514">
      <t>エイキョウ</t>
    </rPh>
    <rPh sb="515" eb="517">
      <t>ケイゾク</t>
    </rPh>
    <rPh sb="517" eb="518">
      <t>テキ</t>
    </rPh>
    <phoneticPr fontId="4"/>
  </si>
  <si>
    <t xml:space="preserve">  単年度の経常収支は良好であると判断できるものの、人口の減少や使用者の節水により施設の利用率が低い。また、本市の施設は県内でも古い施設で90年が経過している施設もあり、拡張工事や更新工事、老朽管の布設替え等実施しているが、管路の経年化率が高く、老朽管の更新率が低いため、今後は老朽化対策を中心として施設整備が必要である。具体的には施設整備に伴い料金体系を見直すことや事業計画の再編などの抜本的改革が必要であると考えられる。</t>
    <rPh sb="79" eb="81">
      <t>シセツ</t>
    </rPh>
    <rPh sb="161" eb="164">
      <t>グタイテキ</t>
    </rPh>
    <rPh sb="178" eb="180">
      <t>ミナオ</t>
    </rPh>
    <rPh sb="184" eb="186">
      <t>ジギョウ</t>
    </rPh>
    <rPh sb="186" eb="188">
      <t>ケイカク</t>
    </rPh>
    <rPh sb="194" eb="197">
      <t>バッポンテキ</t>
    </rPh>
    <rPh sb="197" eb="199">
      <t>カイカク</t>
    </rPh>
    <rPh sb="206" eb="207">
      <t>カンガ</t>
    </rPh>
    <phoneticPr fontId="4"/>
  </si>
  <si>
    <t>非設置</t>
    <rPh sb="0" eb="1">
      <t>ヒ</t>
    </rPh>
    <rPh sb="1" eb="3">
      <t>セッチ</t>
    </rPh>
    <phoneticPr fontId="4"/>
  </si>
  <si>
    <t>①有形固定資産減価償却率は50％後半と老朽化が進んでいることが分かる。類似団体、全国平均と比較しても老朽化が進んでいることが分かるため、計画的に更新をする必要がある。
②管路経年化率は23％台と高く、類似団体や全国平均と比較しても耐用年数を超えている管路の率がかなり高いことが分かる。老朽管の布設替え等を行うための計画作りが必要である。　　　
③管路更新率は類似団体や全国平均と比較すると半分以下で管路の更新が遅れていることが分かる。数値が１％の場合で全ての管路を更新するのに１００年掛かるとされており、本市では0.78％とかなり低い数値である。今後更新計画を策定し、起債等も活用し老朽管の布設替え等を計画的に進める必要がある。</t>
    <rPh sb="253" eb="254">
      <t>シ</t>
    </rPh>
    <rPh sb="284" eb="286">
      <t>キサイ</t>
    </rPh>
    <rPh sb="286" eb="287">
      <t>トウ</t>
    </rPh>
    <rPh sb="288" eb="290">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</si>
</sst>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0.81</c:v>
                </c:pt>
                <c:pt idx="1">
                  <c:v>0.33</c:v>
                </c:pt>
                <c:pt idx="2">
                  <c:v>0.43</c:v>
                </c:pt>
                <c:pt idx="3">
                  <c:v>0.37</c:v>
                </c:pt>
                <c:pt idx="4">
                  <c:v>0.78</c:v>
                </c:pt>
              </c:numCache>
            </c:numRef>
          </c:val>
          <c:extLst>
            <c:ext xmlns:c16="http://schemas.microsoft.com/office/drawing/2014/chart" uri="{C3380CC4-5D6E-409C-BE32-E72D297353CC}">
              <c16:uniqueId val="{00000000-41DD-4823-B8C3-71798A21B35B}"/>
            </c:ext>
          </c:extLst>
        </c:ser>
        <c:dLbls>
          <c:showLegendKey val="0"/>
          <c:showVal val="0"/>
          <c:showCatName val="0"/>
          <c:showSerName val="0"/>
          <c:showPercent val="0"/>
          <c:showBubbleSize val="0"/>
        </c:dLbls>
        <c:gapWidth val="150"/>
        <c:axId val="100112640"/>
        <c:axId val="1001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41DD-4823-B8C3-71798A21B35B}"/>
            </c:ext>
          </c:extLst>
        </c:ser>
        <c:dLbls>
          <c:showLegendKey val="0"/>
          <c:showVal val="0"/>
          <c:showCatName val="0"/>
          <c:showSerName val="0"/>
          <c:showPercent val="0"/>
          <c:showBubbleSize val="0"/>
        </c:dLbls>
        <c:marker val="1"/>
        <c:smooth val="0"/>
        <c:axId val="100112640"/>
        <c:axId val="100131200"/>
      </c:lineChart>
      <c:dateAx>
        <c:axId val="100112640"/>
        <c:scaling>
          <c:orientation val="minMax"/>
        </c:scaling>
        <c:delete val="1"/>
        <c:axPos val="b"/>
        <c:numFmt formatCode="ge" sourceLinked="1"/>
        <c:majorTickMark val="none"/>
        <c:minorTickMark val="none"/>
        <c:tickLblPos val="none"/>
        <c:crossAx val="100131200"/>
        <c:crosses val="autoZero"/>
        <c:auto val="1"/>
        <c:lblOffset val="100"/>
        <c:baseTimeUnit val="years"/>
      </c:dateAx>
      <c:valAx>
        <c:axId val="1001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39.47</c:v>
                </c:pt>
                <c:pt idx="1">
                  <c:v>39.770000000000003</c:v>
                </c:pt>
                <c:pt idx="2">
                  <c:v>39.130000000000003</c:v>
                </c:pt>
                <c:pt idx="3">
                  <c:v>37.72</c:v>
                </c:pt>
                <c:pt idx="4">
                  <c:v>37.020000000000003</c:v>
                </c:pt>
              </c:numCache>
            </c:numRef>
          </c:val>
          <c:extLst>
            <c:ext xmlns:c16="http://schemas.microsoft.com/office/drawing/2014/chart" uri="{C3380CC4-5D6E-409C-BE32-E72D297353CC}">
              <c16:uniqueId val="{00000000-F40C-4EB0-AD5A-8DC3E392E6A9}"/>
            </c:ext>
          </c:extLst>
        </c:ser>
        <c:dLbls>
          <c:showLegendKey val="0"/>
          <c:showVal val="0"/>
          <c:showCatName val="0"/>
          <c:showSerName val="0"/>
          <c:showPercent val="0"/>
          <c:showBubbleSize val="0"/>
        </c:dLbls>
        <c:gapWidth val="150"/>
        <c:axId val="146439552"/>
        <c:axId val="1464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F40C-4EB0-AD5A-8DC3E392E6A9}"/>
            </c:ext>
          </c:extLst>
        </c:ser>
        <c:dLbls>
          <c:showLegendKey val="0"/>
          <c:showVal val="0"/>
          <c:showCatName val="0"/>
          <c:showSerName val="0"/>
          <c:showPercent val="0"/>
          <c:showBubbleSize val="0"/>
        </c:dLbls>
        <c:marker val="1"/>
        <c:smooth val="0"/>
        <c:axId val="146439552"/>
        <c:axId val="146466304"/>
      </c:lineChart>
      <c:dateAx>
        <c:axId val="146439552"/>
        <c:scaling>
          <c:orientation val="minMax"/>
        </c:scaling>
        <c:delete val="1"/>
        <c:axPos val="b"/>
        <c:numFmt formatCode="ge" sourceLinked="1"/>
        <c:majorTickMark val="none"/>
        <c:minorTickMark val="none"/>
        <c:tickLblPos val="none"/>
        <c:crossAx val="146466304"/>
        <c:crosses val="autoZero"/>
        <c:auto val="1"/>
        <c:lblOffset val="100"/>
        <c:baseTimeUnit val="years"/>
      </c:dateAx>
      <c:valAx>
        <c:axId val="1464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83.93</c:v>
                </c:pt>
                <c:pt idx="1">
                  <c:v>84</c:v>
                </c:pt>
                <c:pt idx="2">
                  <c:v>84.54</c:v>
                </c:pt>
                <c:pt idx="3">
                  <c:v>86.25</c:v>
                </c:pt>
                <c:pt idx="4">
                  <c:v>82.7</c:v>
                </c:pt>
              </c:numCache>
            </c:numRef>
          </c:val>
          <c:extLst>
            <c:ext xmlns:c16="http://schemas.microsoft.com/office/drawing/2014/chart" uri="{C3380CC4-5D6E-409C-BE32-E72D297353CC}">
              <c16:uniqueId val="{00000000-B9E4-4309-B17E-4E22B59044D4}"/>
            </c:ext>
          </c:extLst>
        </c:ser>
        <c:dLbls>
          <c:showLegendKey val="0"/>
          <c:showVal val="0"/>
          <c:showCatName val="0"/>
          <c:showSerName val="0"/>
          <c:showPercent val="0"/>
          <c:showBubbleSize val="0"/>
        </c:dLbls>
        <c:gapWidth val="150"/>
        <c:axId val="148450304"/>
        <c:axId val="1484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B9E4-4309-B17E-4E22B59044D4}"/>
            </c:ext>
          </c:extLst>
        </c:ser>
        <c:dLbls>
          <c:showLegendKey val="0"/>
          <c:showVal val="0"/>
          <c:showCatName val="0"/>
          <c:showSerName val="0"/>
          <c:showPercent val="0"/>
          <c:showBubbleSize val="0"/>
        </c:dLbls>
        <c:marker val="1"/>
        <c:smooth val="0"/>
        <c:axId val="148450304"/>
        <c:axId val="148456576"/>
      </c:lineChart>
      <c:dateAx>
        <c:axId val="148450304"/>
        <c:scaling>
          <c:orientation val="minMax"/>
        </c:scaling>
        <c:delete val="1"/>
        <c:axPos val="b"/>
        <c:numFmt formatCode="ge" sourceLinked="1"/>
        <c:majorTickMark val="none"/>
        <c:minorTickMark val="none"/>
        <c:tickLblPos val="none"/>
        <c:crossAx val="148456576"/>
        <c:crosses val="autoZero"/>
        <c:auto val="1"/>
        <c:lblOffset val="100"/>
        <c:baseTimeUnit val="years"/>
      </c:dateAx>
      <c:valAx>
        <c:axId val="1484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121.88</c:v>
                </c:pt>
                <c:pt idx="1">
                  <c:v>116.97</c:v>
                </c:pt>
                <c:pt idx="2">
                  <c:v>121.85</c:v>
                </c:pt>
                <c:pt idx="3">
                  <c:v>131.47</c:v>
                </c:pt>
                <c:pt idx="4">
                  <c:v>121.53</c:v>
                </c:pt>
              </c:numCache>
            </c:numRef>
          </c:val>
          <c:extLst>
            <c:ext xmlns:c16="http://schemas.microsoft.com/office/drawing/2014/chart" uri="{C3380CC4-5D6E-409C-BE32-E72D297353CC}">
              <c16:uniqueId val="{00000000-47EA-46B7-92D4-516E58340E9A}"/>
            </c:ext>
          </c:extLst>
        </c:ser>
        <c:dLbls>
          <c:showLegendKey val="0"/>
          <c:showVal val="0"/>
          <c:showCatName val="0"/>
          <c:showSerName val="0"/>
          <c:showPercent val="0"/>
          <c:showBubbleSize val="0"/>
        </c:dLbls>
        <c:gapWidth val="150"/>
        <c:axId val="100149120"/>
        <c:axId val="1001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47EA-46B7-92D4-516E58340E9A}"/>
            </c:ext>
          </c:extLst>
        </c:ser>
        <c:dLbls>
          <c:showLegendKey val="0"/>
          <c:showVal val="0"/>
          <c:showCatName val="0"/>
          <c:showSerName val="0"/>
          <c:showPercent val="0"/>
          <c:showBubbleSize val="0"/>
        </c:dLbls>
        <c:marker val="1"/>
        <c:smooth val="0"/>
        <c:axId val="100149120"/>
        <c:axId val="100155392"/>
      </c:lineChart>
      <c:dateAx>
        <c:axId val="100149120"/>
        <c:scaling>
          <c:orientation val="minMax"/>
        </c:scaling>
        <c:delete val="1"/>
        <c:axPos val="b"/>
        <c:numFmt formatCode="ge" sourceLinked="1"/>
        <c:majorTickMark val="none"/>
        <c:minorTickMark val="none"/>
        <c:tickLblPos val="none"/>
        <c:crossAx val="100155392"/>
        <c:crosses val="autoZero"/>
        <c:auto val="1"/>
        <c:lblOffset val="100"/>
        <c:baseTimeUnit val="years"/>
      </c:dateAx>
      <c:valAx>
        <c:axId val="100155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56.03</c:v>
                </c:pt>
                <c:pt idx="1">
                  <c:v>57</c:v>
                </c:pt>
                <c:pt idx="2">
                  <c:v>58.15</c:v>
                </c:pt>
                <c:pt idx="3">
                  <c:v>58.89</c:v>
                </c:pt>
                <c:pt idx="4">
                  <c:v>59.93</c:v>
                </c:pt>
              </c:numCache>
            </c:numRef>
          </c:val>
          <c:extLst>
            <c:ext xmlns:c16="http://schemas.microsoft.com/office/drawing/2014/chart" uri="{C3380CC4-5D6E-409C-BE32-E72D297353CC}">
              <c16:uniqueId val="{00000000-6AEE-4295-B4D8-F045002DD174}"/>
            </c:ext>
          </c:extLst>
        </c:ser>
        <c:dLbls>
          <c:showLegendKey val="0"/>
          <c:showVal val="0"/>
          <c:showCatName val="0"/>
          <c:showSerName val="0"/>
          <c:showPercent val="0"/>
          <c:showBubbleSize val="0"/>
        </c:dLbls>
        <c:gapWidth val="150"/>
        <c:axId val="100197888"/>
        <c:axId val="10019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6AEE-4295-B4D8-F045002DD174}"/>
            </c:ext>
          </c:extLst>
        </c:ser>
        <c:dLbls>
          <c:showLegendKey val="0"/>
          <c:showVal val="0"/>
          <c:showCatName val="0"/>
          <c:showSerName val="0"/>
          <c:showPercent val="0"/>
          <c:showBubbleSize val="0"/>
        </c:dLbls>
        <c:marker val="1"/>
        <c:smooth val="0"/>
        <c:axId val="100197888"/>
        <c:axId val="100199808"/>
      </c:lineChart>
      <c:dateAx>
        <c:axId val="100197888"/>
        <c:scaling>
          <c:orientation val="minMax"/>
        </c:scaling>
        <c:delete val="1"/>
        <c:axPos val="b"/>
        <c:numFmt formatCode="ge" sourceLinked="1"/>
        <c:majorTickMark val="none"/>
        <c:minorTickMark val="none"/>
        <c:tickLblPos val="none"/>
        <c:crossAx val="100199808"/>
        <c:crosses val="autoZero"/>
        <c:auto val="1"/>
        <c:lblOffset val="100"/>
        <c:baseTimeUnit val="years"/>
      </c:dateAx>
      <c:valAx>
        <c:axId val="1001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23.95</c:v>
                </c:pt>
                <c:pt idx="1">
                  <c:v>23.95</c:v>
                </c:pt>
                <c:pt idx="2">
                  <c:v>23.69</c:v>
                </c:pt>
                <c:pt idx="3">
                  <c:v>27.14</c:v>
                </c:pt>
                <c:pt idx="4">
                  <c:v>23.37</c:v>
                </c:pt>
              </c:numCache>
            </c:numRef>
          </c:val>
          <c:extLst>
            <c:ext xmlns:c16="http://schemas.microsoft.com/office/drawing/2014/chart" uri="{C3380CC4-5D6E-409C-BE32-E72D297353CC}">
              <c16:uniqueId val="{00000000-8465-477A-A9E1-0B683334998E}"/>
            </c:ext>
          </c:extLst>
        </c:ser>
        <c:dLbls>
          <c:showLegendKey val="0"/>
          <c:showVal val="0"/>
          <c:showCatName val="0"/>
          <c:showSerName val="0"/>
          <c:showPercent val="0"/>
          <c:showBubbleSize val="0"/>
        </c:dLbls>
        <c:gapWidth val="150"/>
        <c:axId val="100226176"/>
        <c:axId val="1002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8465-477A-A9E1-0B683334998E}"/>
            </c:ext>
          </c:extLst>
        </c:ser>
        <c:dLbls>
          <c:showLegendKey val="0"/>
          <c:showVal val="0"/>
          <c:showCatName val="0"/>
          <c:showSerName val="0"/>
          <c:showPercent val="0"/>
          <c:showBubbleSize val="0"/>
        </c:dLbls>
        <c:marker val="1"/>
        <c:smooth val="0"/>
        <c:axId val="100226176"/>
        <c:axId val="100228096"/>
      </c:lineChart>
      <c:dateAx>
        <c:axId val="100226176"/>
        <c:scaling>
          <c:orientation val="minMax"/>
        </c:scaling>
        <c:delete val="1"/>
        <c:axPos val="b"/>
        <c:numFmt formatCode="ge" sourceLinked="1"/>
        <c:majorTickMark val="none"/>
        <c:minorTickMark val="none"/>
        <c:tickLblPos val="none"/>
        <c:crossAx val="100228096"/>
        <c:crosses val="autoZero"/>
        <c:auto val="1"/>
        <c:lblOffset val="100"/>
        <c:baseTimeUnit val="years"/>
      </c:dateAx>
      <c:valAx>
        <c:axId val="1002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DC-4985-A60E-226D5315EE60}"/>
            </c:ext>
          </c:extLst>
        </c:ser>
        <c:dLbls>
          <c:showLegendKey val="0"/>
          <c:showVal val="0"/>
          <c:showCatName val="0"/>
          <c:showSerName val="0"/>
          <c:showPercent val="0"/>
          <c:showBubbleSize val="0"/>
        </c:dLbls>
        <c:gapWidth val="150"/>
        <c:axId val="100258944"/>
        <c:axId val="1002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AADC-4985-A60E-226D5315EE60}"/>
            </c:ext>
          </c:extLst>
        </c:ser>
        <c:dLbls>
          <c:showLegendKey val="0"/>
          <c:showVal val="0"/>
          <c:showCatName val="0"/>
          <c:showSerName val="0"/>
          <c:showPercent val="0"/>
          <c:showBubbleSize val="0"/>
        </c:dLbls>
        <c:marker val="1"/>
        <c:smooth val="0"/>
        <c:axId val="100258944"/>
        <c:axId val="100260864"/>
      </c:lineChart>
      <c:dateAx>
        <c:axId val="100258944"/>
        <c:scaling>
          <c:orientation val="minMax"/>
        </c:scaling>
        <c:delete val="1"/>
        <c:axPos val="b"/>
        <c:numFmt formatCode="ge" sourceLinked="1"/>
        <c:majorTickMark val="none"/>
        <c:minorTickMark val="none"/>
        <c:tickLblPos val="none"/>
        <c:crossAx val="100260864"/>
        <c:crosses val="autoZero"/>
        <c:auto val="1"/>
        <c:lblOffset val="100"/>
        <c:baseTimeUnit val="years"/>
      </c:dateAx>
      <c:valAx>
        <c:axId val="100260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1106.47</c:v>
                </c:pt>
                <c:pt idx="1">
                  <c:v>1322.34</c:v>
                </c:pt>
                <c:pt idx="2">
                  <c:v>932.27</c:v>
                </c:pt>
                <c:pt idx="3">
                  <c:v>979.69</c:v>
                </c:pt>
                <c:pt idx="4">
                  <c:v>887</c:v>
                </c:pt>
              </c:numCache>
            </c:numRef>
          </c:val>
          <c:extLst>
            <c:ext xmlns:c16="http://schemas.microsoft.com/office/drawing/2014/chart" uri="{C3380CC4-5D6E-409C-BE32-E72D297353CC}">
              <c16:uniqueId val="{00000000-9E17-4543-8EE2-CA366869D2F4}"/>
            </c:ext>
          </c:extLst>
        </c:ser>
        <c:dLbls>
          <c:showLegendKey val="0"/>
          <c:showVal val="0"/>
          <c:showCatName val="0"/>
          <c:showSerName val="0"/>
          <c:showPercent val="0"/>
          <c:showBubbleSize val="0"/>
        </c:dLbls>
        <c:gapWidth val="150"/>
        <c:axId val="100303616"/>
        <c:axId val="1003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9E17-4543-8EE2-CA366869D2F4}"/>
            </c:ext>
          </c:extLst>
        </c:ser>
        <c:dLbls>
          <c:showLegendKey val="0"/>
          <c:showVal val="0"/>
          <c:showCatName val="0"/>
          <c:showSerName val="0"/>
          <c:showPercent val="0"/>
          <c:showBubbleSize val="0"/>
        </c:dLbls>
        <c:marker val="1"/>
        <c:smooth val="0"/>
        <c:axId val="100303616"/>
        <c:axId val="100305536"/>
      </c:lineChart>
      <c:dateAx>
        <c:axId val="100303616"/>
        <c:scaling>
          <c:orientation val="minMax"/>
        </c:scaling>
        <c:delete val="1"/>
        <c:axPos val="b"/>
        <c:numFmt formatCode="ge" sourceLinked="1"/>
        <c:majorTickMark val="none"/>
        <c:minorTickMark val="none"/>
        <c:tickLblPos val="none"/>
        <c:crossAx val="100305536"/>
        <c:crosses val="autoZero"/>
        <c:auto val="1"/>
        <c:lblOffset val="100"/>
        <c:baseTimeUnit val="years"/>
      </c:dateAx>
      <c:valAx>
        <c:axId val="100305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95.9</c:v>
                </c:pt>
                <c:pt idx="1">
                  <c:v>93.64</c:v>
                </c:pt>
                <c:pt idx="2">
                  <c:v>89.43</c:v>
                </c:pt>
                <c:pt idx="3">
                  <c:v>85.07</c:v>
                </c:pt>
                <c:pt idx="4">
                  <c:v>104.52</c:v>
                </c:pt>
              </c:numCache>
            </c:numRef>
          </c:val>
          <c:extLst>
            <c:ext xmlns:c16="http://schemas.microsoft.com/office/drawing/2014/chart" uri="{C3380CC4-5D6E-409C-BE32-E72D297353CC}">
              <c16:uniqueId val="{00000000-DB63-48CA-9527-FD598B668EC6}"/>
            </c:ext>
          </c:extLst>
        </c:ser>
        <c:dLbls>
          <c:showLegendKey val="0"/>
          <c:showVal val="0"/>
          <c:showCatName val="0"/>
          <c:showSerName val="0"/>
          <c:showPercent val="0"/>
          <c:showBubbleSize val="0"/>
        </c:dLbls>
        <c:gapWidth val="150"/>
        <c:axId val="119210368"/>
        <c:axId val="1192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DB63-48CA-9527-FD598B668EC6}"/>
            </c:ext>
          </c:extLst>
        </c:ser>
        <c:dLbls>
          <c:showLegendKey val="0"/>
          <c:showVal val="0"/>
          <c:showCatName val="0"/>
          <c:showSerName val="0"/>
          <c:showPercent val="0"/>
          <c:showBubbleSize val="0"/>
        </c:dLbls>
        <c:marker val="1"/>
        <c:smooth val="0"/>
        <c:axId val="119210368"/>
        <c:axId val="119212288"/>
      </c:lineChart>
      <c:dateAx>
        <c:axId val="119210368"/>
        <c:scaling>
          <c:orientation val="minMax"/>
        </c:scaling>
        <c:delete val="1"/>
        <c:axPos val="b"/>
        <c:numFmt formatCode="ge" sourceLinked="1"/>
        <c:majorTickMark val="none"/>
        <c:minorTickMark val="none"/>
        <c:tickLblPos val="none"/>
        <c:crossAx val="119212288"/>
        <c:crosses val="autoZero"/>
        <c:auto val="1"/>
        <c:lblOffset val="100"/>
        <c:baseTimeUnit val="years"/>
      </c:dateAx>
      <c:valAx>
        <c:axId val="11921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2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114.24</c:v>
                </c:pt>
                <c:pt idx="1">
                  <c:v>111.11</c:v>
                </c:pt>
                <c:pt idx="2">
                  <c:v>116.21</c:v>
                </c:pt>
                <c:pt idx="3">
                  <c:v>125.32</c:v>
                </c:pt>
                <c:pt idx="4">
                  <c:v>116.39</c:v>
                </c:pt>
              </c:numCache>
            </c:numRef>
          </c:val>
          <c:extLst>
            <c:ext xmlns:c16="http://schemas.microsoft.com/office/drawing/2014/chart" uri="{C3380CC4-5D6E-409C-BE32-E72D297353CC}">
              <c16:uniqueId val="{00000000-78DA-4224-8403-FD494613C922}"/>
            </c:ext>
          </c:extLst>
        </c:ser>
        <c:dLbls>
          <c:showLegendKey val="0"/>
          <c:showVal val="0"/>
          <c:showCatName val="0"/>
          <c:showSerName val="0"/>
          <c:showPercent val="0"/>
          <c:showBubbleSize val="0"/>
        </c:dLbls>
        <c:gapWidth val="150"/>
        <c:axId val="119259136"/>
        <c:axId val="1192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78DA-4224-8403-FD494613C922}"/>
            </c:ext>
          </c:extLst>
        </c:ser>
        <c:dLbls>
          <c:showLegendKey val="0"/>
          <c:showVal val="0"/>
          <c:showCatName val="0"/>
          <c:showSerName val="0"/>
          <c:showPercent val="0"/>
          <c:showBubbleSize val="0"/>
        </c:dLbls>
        <c:marker val="1"/>
        <c:smooth val="0"/>
        <c:axId val="119259136"/>
        <c:axId val="119261056"/>
      </c:lineChart>
      <c:dateAx>
        <c:axId val="119259136"/>
        <c:scaling>
          <c:orientation val="minMax"/>
        </c:scaling>
        <c:delete val="1"/>
        <c:axPos val="b"/>
        <c:numFmt formatCode="ge" sourceLinked="1"/>
        <c:majorTickMark val="none"/>
        <c:minorTickMark val="none"/>
        <c:tickLblPos val="none"/>
        <c:crossAx val="119261056"/>
        <c:crosses val="autoZero"/>
        <c:auto val="1"/>
        <c:lblOffset val="100"/>
        <c:baseTimeUnit val="years"/>
      </c:dateAx>
      <c:valAx>
        <c:axId val="1192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106.53</c:v>
                </c:pt>
                <c:pt idx="1">
                  <c:v>105.83</c:v>
                </c:pt>
                <c:pt idx="2">
                  <c:v>101.38</c:v>
                </c:pt>
                <c:pt idx="3">
                  <c:v>94.58</c:v>
                </c:pt>
                <c:pt idx="4">
                  <c:v>104.98</c:v>
                </c:pt>
              </c:numCache>
            </c:numRef>
          </c:val>
          <c:extLst>
            <c:ext xmlns:c16="http://schemas.microsoft.com/office/drawing/2014/chart" uri="{C3380CC4-5D6E-409C-BE32-E72D297353CC}">
              <c16:uniqueId val="{00000000-5EB1-44E1-B8C6-7F3385FE2483}"/>
            </c:ext>
          </c:extLst>
        </c:ser>
        <c:dLbls>
          <c:showLegendKey val="0"/>
          <c:showVal val="0"/>
          <c:showCatName val="0"/>
          <c:showSerName val="0"/>
          <c:showPercent val="0"/>
          <c:showBubbleSize val="0"/>
        </c:dLbls>
        <c:gapWidth val="150"/>
        <c:axId val="140209536"/>
        <c:axId val="1448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5EB1-44E1-B8C6-7F3385FE2483}"/>
            </c:ext>
          </c:extLst>
        </c:ser>
        <c:dLbls>
          <c:showLegendKey val="0"/>
          <c:showVal val="0"/>
          <c:showCatName val="0"/>
          <c:showSerName val="0"/>
          <c:showPercent val="0"/>
          <c:showBubbleSize val="0"/>
        </c:dLbls>
        <c:marker val="1"/>
        <c:smooth val="0"/>
        <c:axId val="140209536"/>
        <c:axId val="144819712"/>
      </c:lineChart>
      <c:dateAx>
        <c:axId val="140209536"/>
        <c:scaling>
          <c:orientation val="minMax"/>
        </c:scaling>
        <c:delete val="1"/>
        <c:axPos val="b"/>
        <c:numFmt formatCode="ge" sourceLinked="1"/>
        <c:majorTickMark val="none"/>
        <c:minorTickMark val="none"/>
        <c:tickLblPos val="none"/>
        <c:crossAx val="144819712"/>
        <c:crosses val="autoZero"/>
        <c:auto val="1"/>
        <c:lblOffset val="100"/>
        <c:baseTimeUnit val="years"/>
      </c:dateAx>
      <c:valAx>
        <c:axId val="1448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40"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群馬県　沼田市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118</v>
      </c>
      <c r="AE8" s="60"/>
      <c r="AF8" s="60"/>
      <c r="AG8" s="60"/>
      <c r="AH8" s="60"/>
      <c r="AI8" s="60"/>
      <c r="AJ8" s="60"/>
      <c r="AK8" s="5"/>
      <c r="AL8" s="61">
        <f>データ!$R$6</f>
        <v>49686</v>
      </c>
      <c r="AM8" s="61"/>
      <c r="AN8" s="61"/>
      <c r="AO8" s="61"/>
      <c r="AP8" s="61"/>
      <c r="AQ8" s="61"/>
      <c r="AR8" s="61"/>
      <c r="AS8" s="61"/>
      <c r="AT8" s="51">
        <f>データ!$S$6</f>
        <v>443.46</v>
      </c>
      <c r="AU8" s="52"/>
      <c r="AV8" s="52"/>
      <c r="AW8" s="52"/>
      <c r="AX8" s="52"/>
      <c r="AY8" s="52"/>
      <c r="AZ8" s="52"/>
      <c r="BA8" s="52"/>
      <c r="BB8" s="53">
        <f>データ!$T$6</f>
        <v>112.04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87.46</v>
      </c>
      <c r="J10" s="52"/>
      <c r="K10" s="52"/>
      <c r="L10" s="52"/>
      <c r="M10" s="52"/>
      <c r="N10" s="52"/>
      <c r="O10" s="64"/>
      <c r="P10" s="53">
        <f>データ!$P$6</f>
        <v>51.64</v>
      </c>
      <c r="Q10" s="53"/>
      <c r="R10" s="53"/>
      <c r="S10" s="53"/>
      <c r="T10" s="53"/>
      <c r="U10" s="53"/>
      <c r="V10" s="53"/>
      <c r="W10" s="61">
        <f>データ!$Q$6</f>
        <v>2470</v>
      </c>
      <c r="X10" s="61"/>
      <c r="Y10" s="61"/>
      <c r="Z10" s="61"/>
      <c r="AA10" s="61"/>
      <c r="AB10" s="61"/>
      <c r="AC10" s="61"/>
      <c r="AD10" s="2"/>
      <c r="AE10" s="2"/>
      <c r="AF10" s="2"/>
      <c r="AG10" s="2"/>
      <c r="AH10" s="5"/>
      <c r="AI10" s="5"/>
      <c r="AJ10" s="5"/>
      <c r="AK10" s="5"/>
      <c r="AL10" s="61">
        <f>データ!$U$6</f>
        <v>25558</v>
      </c>
      <c r="AM10" s="61"/>
      <c r="AN10" s="61"/>
      <c r="AO10" s="61"/>
      <c r="AP10" s="61"/>
      <c r="AQ10" s="61"/>
      <c r="AR10" s="61"/>
      <c r="AS10" s="61"/>
      <c r="AT10" s="51">
        <f>データ!$V$6</f>
        <v>9.85</v>
      </c>
      <c r="AU10" s="52"/>
      <c r="AV10" s="52"/>
      <c r="AW10" s="52"/>
      <c r="AX10" s="52"/>
      <c r="AY10" s="52"/>
      <c r="AZ10" s="52"/>
      <c r="BA10" s="52"/>
      <c r="BB10" s="53">
        <f>データ!$W$6</f>
        <v>2594.7199999999998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102067</v>
      </c>
      <c r="D6" s="34">
        <f t="shared" si="3"/>
        <v>46</v>
      </c>
      <c r="E6" s="34">
        <f t="shared" si="3"/>
        <v>1</v>
      </c>
      <c r="F6" s="34">
        <f t="shared" si="3"/>
        <v>0</v>
      </c>
      <c r="G6" s="34">
        <f t="shared" si="3"/>
        <v>1</v>
      </c>
      <c r="H6" s="34" t="str">
        <f t="shared" si="3"/>
        <v>群馬県　沼田市</v>
      </c>
      <c r="I6" s="34" t="str">
        <f t="shared" si="3"/>
        <v>法適用</v>
      </c>
      <c r="J6" s="34" t="str">
        <f t="shared" si="3"/>
        <v>水道事業</v>
      </c>
      <c r="K6" s="34" t="str">
        <f t="shared" si="3"/>
        <v>末端給水事業</v>
      </c>
      <c r="L6" s="34" t="str">
        <f t="shared" si="3"/>
        <v>A6</v>
      </c>
      <c r="M6" s="34">
        <f t="shared" si="3"/>
        <v>0</v>
      </c>
      <c r="N6" s="35" t="str">
        <f t="shared" si="3"/>
        <v>-</v>
      </c>
      <c r="O6" s="35">
        <f t="shared" si="3"/>
        <v>87.46</v>
      </c>
      <c r="P6" s="35">
        <f t="shared" si="3"/>
        <v>51.64</v>
      </c>
      <c r="Q6" s="35">
        <f t="shared" si="3"/>
        <v>2470</v>
      </c>
      <c r="R6" s="35">
        <f t="shared" si="3"/>
        <v>49686</v>
      </c>
      <c r="S6" s="35">
        <f t="shared" si="3"/>
        <v>443.46</v>
      </c>
      <c r="T6" s="35">
        <f t="shared" si="3"/>
        <v>112.04</v>
      </c>
      <c r="U6" s="35">
        <f t="shared" si="3"/>
        <v>25558</v>
      </c>
      <c r="V6" s="35">
        <f t="shared" si="3"/>
        <v>9.85</v>
      </c>
      <c r="W6" s="35">
        <f t="shared" si="3"/>
        <v>2594.7199999999998</v>
      </c>
      <c r="X6" s="36">
        <f>IF(X7="",NA(),X7)</f>
        <v>121.88</v>
      </c>
      <c r="Y6" s="36">
        <f t="shared" ref="Y6:AG6" si="4">IF(Y7="",NA(),Y7)</f>
        <v>116.97</v>
      </c>
      <c r="Z6" s="36">
        <f t="shared" si="4"/>
        <v>121.85</v>
      </c>
      <c r="AA6" s="36">
        <f t="shared" si="4"/>
        <v>131.47</v>
      </c>
      <c r="AB6" s="36">
        <f t="shared" si="4"/>
        <v>121.53</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1106.47</v>
      </c>
      <c r="AU6" s="36">
        <f t="shared" ref="AU6:BC6" si="6">IF(AU7="",NA(),AU7)</f>
        <v>1322.34</v>
      </c>
      <c r="AV6" s="36">
        <f t="shared" si="6"/>
        <v>932.27</v>
      </c>
      <c r="AW6" s="36">
        <f t="shared" si="6"/>
        <v>979.69</v>
      </c>
      <c r="AX6" s="36">
        <f t="shared" si="6"/>
        <v>887</v>
      </c>
      <c r="AY6" s="36">
        <f t="shared" si="6"/>
        <v>915.5</v>
      </c>
      <c r="AZ6" s="36">
        <f t="shared" si="6"/>
        <v>963.24</v>
      </c>
      <c r="BA6" s="36">
        <f t="shared" si="6"/>
        <v>381.53</v>
      </c>
      <c r="BB6" s="36">
        <f t="shared" si="6"/>
        <v>391.54</v>
      </c>
      <c r="BC6" s="36">
        <f t="shared" si="6"/>
        <v>384.34</v>
      </c>
      <c r="BD6" s="35" t="str">
        <f>IF(BD7="","",IF(BD7="-","【-】","【"&amp;SUBSTITUTE(TEXT(BD7,"#,##0.00"),"-","△")&amp;"】"))</f>
        <v>【262.87】</v>
      </c>
      <c r="BE6" s="36">
        <f>IF(BE7="",NA(),BE7)</f>
        <v>95.9</v>
      </c>
      <c r="BF6" s="36">
        <f t="shared" ref="BF6:BN6" si="7">IF(BF7="",NA(),BF7)</f>
        <v>93.64</v>
      </c>
      <c r="BG6" s="36">
        <f t="shared" si="7"/>
        <v>89.43</v>
      </c>
      <c r="BH6" s="36">
        <f t="shared" si="7"/>
        <v>85.07</v>
      </c>
      <c r="BI6" s="36">
        <f t="shared" si="7"/>
        <v>104.52</v>
      </c>
      <c r="BJ6" s="36">
        <f t="shared" si="7"/>
        <v>404.78</v>
      </c>
      <c r="BK6" s="36">
        <f t="shared" si="7"/>
        <v>400.38</v>
      </c>
      <c r="BL6" s="36">
        <f t="shared" si="7"/>
        <v>393.27</v>
      </c>
      <c r="BM6" s="36">
        <f t="shared" si="7"/>
        <v>386.97</v>
      </c>
      <c r="BN6" s="36">
        <f t="shared" si="7"/>
        <v>380.58</v>
      </c>
      <c r="BO6" s="35" t="str">
        <f>IF(BO7="","",IF(BO7="-","【-】","【"&amp;SUBSTITUTE(TEXT(BO7,"#,##0.00"),"-","△")&amp;"】"))</f>
        <v>【270.87】</v>
      </c>
      <c r="BP6" s="36">
        <f>IF(BP7="",NA(),BP7)</f>
        <v>114.24</v>
      </c>
      <c r="BQ6" s="36">
        <f t="shared" ref="BQ6:BY6" si="8">IF(BQ7="",NA(),BQ7)</f>
        <v>111.11</v>
      </c>
      <c r="BR6" s="36">
        <f t="shared" si="8"/>
        <v>116.21</v>
      </c>
      <c r="BS6" s="36">
        <f t="shared" si="8"/>
        <v>125.32</v>
      </c>
      <c r="BT6" s="36">
        <f t="shared" si="8"/>
        <v>116.39</v>
      </c>
      <c r="BU6" s="36">
        <f t="shared" si="8"/>
        <v>98.07</v>
      </c>
      <c r="BV6" s="36">
        <f t="shared" si="8"/>
        <v>96.56</v>
      </c>
      <c r="BW6" s="36">
        <f t="shared" si="8"/>
        <v>100.47</v>
      </c>
      <c r="BX6" s="36">
        <f t="shared" si="8"/>
        <v>101.72</v>
      </c>
      <c r="BY6" s="36">
        <f t="shared" si="8"/>
        <v>102.38</v>
      </c>
      <c r="BZ6" s="35" t="str">
        <f>IF(BZ7="","",IF(BZ7="-","【-】","【"&amp;SUBSTITUTE(TEXT(BZ7,"#,##0.00"),"-","△")&amp;"】"))</f>
        <v>【105.59】</v>
      </c>
      <c r="CA6" s="36">
        <f>IF(CA7="",NA(),CA7)</f>
        <v>106.53</v>
      </c>
      <c r="CB6" s="36">
        <f t="shared" ref="CB6:CJ6" si="9">IF(CB7="",NA(),CB7)</f>
        <v>105.83</v>
      </c>
      <c r="CC6" s="36">
        <f t="shared" si="9"/>
        <v>101.38</v>
      </c>
      <c r="CD6" s="36">
        <f t="shared" si="9"/>
        <v>94.58</v>
      </c>
      <c r="CE6" s="36">
        <f t="shared" si="9"/>
        <v>104.98</v>
      </c>
      <c r="CF6" s="36">
        <f t="shared" si="9"/>
        <v>172.26</v>
      </c>
      <c r="CG6" s="36">
        <f t="shared" si="9"/>
        <v>177.14</v>
      </c>
      <c r="CH6" s="36">
        <f t="shared" si="9"/>
        <v>169.82</v>
      </c>
      <c r="CI6" s="36">
        <f t="shared" si="9"/>
        <v>168.2</v>
      </c>
      <c r="CJ6" s="36">
        <f t="shared" si="9"/>
        <v>168.67</v>
      </c>
      <c r="CK6" s="35" t="str">
        <f>IF(CK7="","",IF(CK7="-","【-】","【"&amp;SUBSTITUTE(TEXT(CK7,"#,##0.00"),"-","△")&amp;"】"))</f>
        <v>【163.27】</v>
      </c>
      <c r="CL6" s="36">
        <f>IF(CL7="",NA(),CL7)</f>
        <v>39.47</v>
      </c>
      <c r="CM6" s="36">
        <f t="shared" ref="CM6:CU6" si="10">IF(CM7="",NA(),CM7)</f>
        <v>39.770000000000003</v>
      </c>
      <c r="CN6" s="36">
        <f t="shared" si="10"/>
        <v>39.130000000000003</v>
      </c>
      <c r="CO6" s="36">
        <f t="shared" si="10"/>
        <v>37.72</v>
      </c>
      <c r="CP6" s="36">
        <f t="shared" si="10"/>
        <v>37.020000000000003</v>
      </c>
      <c r="CQ6" s="36">
        <f t="shared" si="10"/>
        <v>55.68</v>
      </c>
      <c r="CR6" s="36">
        <f t="shared" si="10"/>
        <v>55.64</v>
      </c>
      <c r="CS6" s="36">
        <f t="shared" si="10"/>
        <v>55.13</v>
      </c>
      <c r="CT6" s="36">
        <f t="shared" si="10"/>
        <v>54.77</v>
      </c>
      <c r="CU6" s="36">
        <f t="shared" si="10"/>
        <v>54.92</v>
      </c>
      <c r="CV6" s="35" t="str">
        <f>IF(CV7="","",IF(CV7="-","【-】","【"&amp;SUBSTITUTE(TEXT(CV7,"#,##0.00"),"-","△")&amp;"】"))</f>
        <v>【59.94】</v>
      </c>
      <c r="CW6" s="36">
        <f>IF(CW7="",NA(),CW7)</f>
        <v>83.93</v>
      </c>
      <c r="CX6" s="36">
        <f t="shared" ref="CX6:DF6" si="11">IF(CX7="",NA(),CX7)</f>
        <v>84</v>
      </c>
      <c r="CY6" s="36">
        <f t="shared" si="11"/>
        <v>84.54</v>
      </c>
      <c r="CZ6" s="36">
        <f t="shared" si="11"/>
        <v>86.25</v>
      </c>
      <c r="DA6" s="36">
        <f t="shared" si="11"/>
        <v>82.7</v>
      </c>
      <c r="DB6" s="36">
        <f t="shared" si="11"/>
        <v>83.18</v>
      </c>
      <c r="DC6" s="36">
        <f t="shared" si="11"/>
        <v>83.09</v>
      </c>
      <c r="DD6" s="36">
        <f t="shared" si="11"/>
        <v>83</v>
      </c>
      <c r="DE6" s="36">
        <f t="shared" si="11"/>
        <v>82.89</v>
      </c>
      <c r="DF6" s="36">
        <f t="shared" si="11"/>
        <v>82.66</v>
      </c>
      <c r="DG6" s="35" t="str">
        <f>IF(DG7="","",IF(DG7="-","【-】","【"&amp;SUBSTITUTE(TEXT(DG7,"#,##0.00"),"-","△")&amp;"】"))</f>
        <v>【90.22】</v>
      </c>
      <c r="DH6" s="36">
        <f>IF(DH7="",NA(),DH7)</f>
        <v>56.03</v>
      </c>
      <c r="DI6" s="36">
        <f t="shared" ref="DI6:DQ6" si="12">IF(DI7="",NA(),DI7)</f>
        <v>57</v>
      </c>
      <c r="DJ6" s="36">
        <f t="shared" si="12"/>
        <v>58.15</v>
      </c>
      <c r="DK6" s="36">
        <f t="shared" si="12"/>
        <v>58.89</v>
      </c>
      <c r="DL6" s="36">
        <f t="shared" si="12"/>
        <v>59.93</v>
      </c>
      <c r="DM6" s="36">
        <f t="shared" si="12"/>
        <v>38.07</v>
      </c>
      <c r="DN6" s="36">
        <f t="shared" si="12"/>
        <v>39.06</v>
      </c>
      <c r="DO6" s="36">
        <f t="shared" si="12"/>
        <v>46.66</v>
      </c>
      <c r="DP6" s="36">
        <f t="shared" si="12"/>
        <v>47.46</v>
      </c>
      <c r="DQ6" s="36">
        <f t="shared" si="12"/>
        <v>48.49</v>
      </c>
      <c r="DR6" s="35" t="str">
        <f>IF(DR7="","",IF(DR7="-","【-】","【"&amp;SUBSTITUTE(TEXT(DR7,"#,##0.00"),"-","△")&amp;"】"))</f>
        <v>【47.91】</v>
      </c>
      <c r="DS6" s="36">
        <f>IF(DS7="",NA(),DS7)</f>
        <v>23.95</v>
      </c>
      <c r="DT6" s="36">
        <f t="shared" ref="DT6:EB6" si="13">IF(DT7="",NA(),DT7)</f>
        <v>23.95</v>
      </c>
      <c r="DU6" s="36">
        <f t="shared" si="13"/>
        <v>23.69</v>
      </c>
      <c r="DV6" s="36">
        <f t="shared" si="13"/>
        <v>27.14</v>
      </c>
      <c r="DW6" s="36">
        <f t="shared" si="13"/>
        <v>23.37</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0.81</v>
      </c>
      <c r="EE6" s="36">
        <f t="shared" ref="EE6:EM6" si="14">IF(EE7="",NA(),EE7)</f>
        <v>0.33</v>
      </c>
      <c r="EF6" s="36">
        <f t="shared" si="14"/>
        <v>0.43</v>
      </c>
      <c r="EG6" s="36">
        <f t="shared" si="14"/>
        <v>0.37</v>
      </c>
      <c r="EH6" s="36">
        <f t="shared" si="14"/>
        <v>0.78</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102067</v>
      </c>
      <c r="D7" s="38">
        <v>46</v>
      </c>
      <c r="E7" s="38">
        <v>1</v>
      </c>
      <c r="F7" s="38">
        <v>0</v>
      </c>
      <c r="G7" s="38">
        <v>1</v>
      </c>
      <c r="H7" s="38" t="s">
        <v>105</v>
      </c>
      <c r="I7" s="38" t="s">
        <v>106</v>
      </c>
      <c r="J7" s="38" t="s">
        <v>107</v>
      </c>
      <c r="K7" s="38" t="s">
        <v>108</v>
      </c>
      <c r="L7" s="38" t="s">
        <v>109</v>
      </c>
      <c r="M7" s="38"/>
      <c r="N7" s="39" t="s">
        <v>110</v>
      </c>
      <c r="O7" s="39">
        <v>87.46</v>
      </c>
      <c r="P7" s="39">
        <v>51.64</v>
      </c>
      <c r="Q7" s="39">
        <v>2470</v>
      </c>
      <c r="R7" s="39">
        <v>49686</v>
      </c>
      <c r="S7" s="39">
        <v>443.46</v>
      </c>
      <c r="T7" s="39">
        <v>112.04</v>
      </c>
      <c r="U7" s="39">
        <v>25558</v>
      </c>
      <c r="V7" s="39">
        <v>9.85</v>
      </c>
      <c r="W7" s="39">
        <v>2594.7199999999998</v>
      </c>
      <c r="X7" s="39">
        <v>121.88</v>
      </c>
      <c r="Y7" s="39">
        <v>116.97</v>
      </c>
      <c r="Z7" s="39">
        <v>121.85</v>
      </c>
      <c r="AA7" s="39">
        <v>131.47</v>
      </c>
      <c r="AB7" s="39">
        <v>121.53</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1106.47</v>
      </c>
      <c r="AU7" s="39">
        <v>1322.34</v>
      </c>
      <c r="AV7" s="39">
        <v>932.27</v>
      </c>
      <c r="AW7" s="39">
        <v>979.69</v>
      </c>
      <c r="AX7" s="39">
        <v>887</v>
      </c>
      <c r="AY7" s="39">
        <v>915.5</v>
      </c>
      <c r="AZ7" s="39">
        <v>963.24</v>
      </c>
      <c r="BA7" s="39">
        <v>381.53</v>
      </c>
      <c r="BB7" s="39">
        <v>391.54</v>
      </c>
      <c r="BC7" s="39">
        <v>384.34</v>
      </c>
      <c r="BD7" s="39">
        <v>262.87</v>
      </c>
      <c r="BE7" s="39">
        <v>95.9</v>
      </c>
      <c r="BF7" s="39">
        <v>93.64</v>
      </c>
      <c r="BG7" s="39">
        <v>89.43</v>
      </c>
      <c r="BH7" s="39">
        <v>85.07</v>
      </c>
      <c r="BI7" s="39">
        <v>104.52</v>
      </c>
      <c r="BJ7" s="39">
        <v>404.78</v>
      </c>
      <c r="BK7" s="39">
        <v>400.38</v>
      </c>
      <c r="BL7" s="39">
        <v>393.27</v>
      </c>
      <c r="BM7" s="39">
        <v>386.97</v>
      </c>
      <c r="BN7" s="39">
        <v>380.58</v>
      </c>
      <c r="BO7" s="39">
        <v>270.87</v>
      </c>
      <c r="BP7" s="39">
        <v>114.24</v>
      </c>
      <c r="BQ7" s="39">
        <v>111.11</v>
      </c>
      <c r="BR7" s="39">
        <v>116.21</v>
      </c>
      <c r="BS7" s="39">
        <v>125.32</v>
      </c>
      <c r="BT7" s="39">
        <v>116.39</v>
      </c>
      <c r="BU7" s="39">
        <v>98.07</v>
      </c>
      <c r="BV7" s="39">
        <v>96.56</v>
      </c>
      <c r="BW7" s="39">
        <v>100.47</v>
      </c>
      <c r="BX7" s="39">
        <v>101.72</v>
      </c>
      <c r="BY7" s="39">
        <v>102.38</v>
      </c>
      <c r="BZ7" s="39">
        <v>105.59</v>
      </c>
      <c r="CA7" s="39">
        <v>106.53</v>
      </c>
      <c r="CB7" s="39">
        <v>105.83</v>
      </c>
      <c r="CC7" s="39">
        <v>101.38</v>
      </c>
      <c r="CD7" s="39">
        <v>94.58</v>
      </c>
      <c r="CE7" s="39">
        <v>104.98</v>
      </c>
      <c r="CF7" s="39">
        <v>172.26</v>
      </c>
      <c r="CG7" s="39">
        <v>177.14</v>
      </c>
      <c r="CH7" s="39">
        <v>169.82</v>
      </c>
      <c r="CI7" s="39">
        <v>168.2</v>
      </c>
      <c r="CJ7" s="39">
        <v>168.67</v>
      </c>
      <c r="CK7" s="39">
        <v>163.27000000000001</v>
      </c>
      <c r="CL7" s="39">
        <v>39.47</v>
      </c>
      <c r="CM7" s="39">
        <v>39.770000000000003</v>
      </c>
      <c r="CN7" s="39">
        <v>39.130000000000003</v>
      </c>
      <c r="CO7" s="39">
        <v>37.72</v>
      </c>
      <c r="CP7" s="39">
        <v>37.020000000000003</v>
      </c>
      <c r="CQ7" s="39">
        <v>55.68</v>
      </c>
      <c r="CR7" s="39">
        <v>55.64</v>
      </c>
      <c r="CS7" s="39">
        <v>55.13</v>
      </c>
      <c r="CT7" s="39">
        <v>54.77</v>
      </c>
      <c r="CU7" s="39">
        <v>54.92</v>
      </c>
      <c r="CV7" s="39">
        <v>59.94</v>
      </c>
      <c r="CW7" s="39">
        <v>83.93</v>
      </c>
      <c r="CX7" s="39">
        <v>84</v>
      </c>
      <c r="CY7" s="39">
        <v>84.54</v>
      </c>
      <c r="CZ7" s="39">
        <v>86.25</v>
      </c>
      <c r="DA7" s="39">
        <v>82.7</v>
      </c>
      <c r="DB7" s="39">
        <v>83.18</v>
      </c>
      <c r="DC7" s="39">
        <v>83.09</v>
      </c>
      <c r="DD7" s="39">
        <v>83</v>
      </c>
      <c r="DE7" s="39">
        <v>82.89</v>
      </c>
      <c r="DF7" s="39">
        <v>82.66</v>
      </c>
      <c r="DG7" s="39">
        <v>90.22</v>
      </c>
      <c r="DH7" s="39">
        <v>56.03</v>
      </c>
      <c r="DI7" s="39">
        <v>57</v>
      </c>
      <c r="DJ7" s="39">
        <v>58.15</v>
      </c>
      <c r="DK7" s="39">
        <v>58.89</v>
      </c>
      <c r="DL7" s="39">
        <v>59.93</v>
      </c>
      <c r="DM7" s="39">
        <v>38.07</v>
      </c>
      <c r="DN7" s="39">
        <v>39.06</v>
      </c>
      <c r="DO7" s="39">
        <v>46.66</v>
      </c>
      <c r="DP7" s="39">
        <v>47.46</v>
      </c>
      <c r="DQ7" s="39">
        <v>48.49</v>
      </c>
      <c r="DR7" s="39">
        <v>47.91</v>
      </c>
      <c r="DS7" s="39">
        <v>23.95</v>
      </c>
      <c r="DT7" s="39">
        <v>23.95</v>
      </c>
      <c r="DU7" s="39">
        <v>23.69</v>
      </c>
      <c r="DV7" s="39">
        <v>27.14</v>
      </c>
      <c r="DW7" s="39">
        <v>23.37</v>
      </c>
      <c r="DX7" s="39">
        <v>7.73</v>
      </c>
      <c r="DY7" s="39">
        <v>8.8699999999999992</v>
      </c>
      <c r="DZ7" s="39">
        <v>9.85</v>
      </c>
      <c r="EA7" s="39">
        <v>9.7100000000000009</v>
      </c>
      <c r="EB7" s="39">
        <v>12.79</v>
      </c>
      <c r="EC7" s="39">
        <v>15</v>
      </c>
      <c r="ED7" s="39">
        <v>0.81</v>
      </c>
      <c r="EE7" s="39">
        <v>0.33</v>
      </c>
      <c r="EF7" s="39">
        <v>0.43</v>
      </c>
      <c r="EG7" s="39">
        <v>0.37</v>
      </c>
      <c r="EH7" s="39">
        <v>0.78</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