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45_都市建設部\040_上下水道課\010_管理係\H29財政課照会\公営企業経営比較分析表の分析等について\修正後\"/>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P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<sst xmlns="http://schemas.openxmlformats.org/spreadsheetml/2006/main" count="240" uniqueCount="125">
  <si>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</si>
  <si>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</si>
  <si>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</si>
  <si>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</si>
  <si>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</si>
  <si>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</si>
  <si>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</si>
  <si>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</si>
  <si>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</si>
  <si>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</si>
  <si>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</si>
  <si>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</si>
  <si>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</si>
  <si>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</si>
  <si>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</si>
  <si>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</si>
  <si>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</si>
  <si>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</si>
  <si>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</si>
  <si>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</si>
  <si>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</si>
  <si>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</si>
  <si>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</si>
  <si>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</si>
  <si>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</si>
  <si>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</si>
  <si>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</si>
  <si>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</si>
  <si>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</si>
  <si>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</si>
  <si>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</si>
  <si>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</si>
  <si>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</si>
  <si>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</si>
  <si>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</si>
  <si>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</si>
  <si>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</si>
  <si>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</si>
  <si>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</si>
  <si>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</si>
  <si>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</si>
  <si>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</si>
  <si>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</si>
  <si>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</si>
  <si>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</si>
  <si>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</si>
  <si>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</si>
  <si>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</si>
  <si>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</si>
  <si>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</si>
  <si>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</si>
  <si>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</si>
  <si>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</si>
  <si>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</si>
  <si>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</si>
  <si>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</si>
  <si>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</si>
  <si>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</si>
  <si>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</si>
  <si>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</si>
  <si>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</si>
  <si>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</si>
  <si>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</si>
  <si>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</si>
  <si>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</si>
  <si>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</si>
  <si>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</si>
  <si>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</si>
  <si>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</si>
  <si>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</si>
  <si>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</si>
  <si>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</si>
  <si>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</si>
  <si>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</si>
  <si>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</si>
  <si>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</si>
  <si>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</si>
  <si>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</si>
  <si>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</si>
  <si>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</si>
  <si>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</si>
  <si>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</si>
  <si>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</si>
  <si>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</si>
  <si>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</si>
  <si>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</si>
  <si>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</si>
  <si>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</si>
  <si>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</si>
  <si>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</si>
  <si>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</si>
  <si>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</si>
  <si>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</si>
  <si>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</si>
  <si>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</si>
  <si>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</si>
  <si>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</si>
  <si>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</si>
  <si>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</si>
  <si>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</si>
  <si>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</si>
  <si>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</si>
  <si>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</si>
  <si>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</si>
  <si>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</si>
  <si>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</si>
  <si>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</si>
  <si>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</si>
  <si>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</si>
  <si>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</si>
  <si>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</si>
  <si>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</si>
  <si>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</si>
  <si>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</si>
  <si>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</si>
  <si>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</si>
  <si>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</si>
  <si>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</si>
  <si>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</si>
  <si>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</si>
  <si>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</si>
  <si>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川田処理区が昭和62年4月、白沢処理区が平成12年4月、利根処理区が平成13年6月に供用開始しており、川田処理区については、供用開始後30年経過しているため管渠の更新投資や老朽化対策が必要である。また、白沢処理区、利根処理区の処理場については、将来を見据えて、早い段階から対策を検討していきたい。</t>
    <phoneticPr fontId="4"/>
  </si>
  <si>
    <t xml:space="preserve">  今後、施設等の更新などに要する費用の増加が見込まれるため、緊急性や優先度を考慮した施設の更新、修繕計画(ストックマネジメント)を検討し、計画的で効率的に実施できるよう進めていく必要がある。</t>
    <phoneticPr fontId="4"/>
  </si>
  <si>
    <t>非設置</t>
    <rPh sb="0" eb="1">
      <t>ヒ</t>
    </rPh>
    <rPh sb="1" eb="3">
      <t>セッチ</t>
    </rPh>
    <phoneticPr fontId="4"/>
  </si>
  <si>
    <t xml:space="preserve">  ①収益的収支比率についてはH24以降下降傾向にある。維持管理費や地方債償還金を使用料で賄えず、一般会計繰入金に依存している状況である。
　④企業債残高対事業規模比率については、計画区域内の整備工事が概ね終了していることから、新規投資が少なく、企業債の借入額も低調となっている。
　⑤経費回収率は、増加傾向にあり、類似団体よりも良い結果となったが、今後も引き続き適正な使用料確保に努めたい。
　⑥汚水処理原価については、類似団体と比較すると低くくなっており、効率的な汚水処理が行われている。引き続き、効率的な汚水処理が実施できるよう取り組みたい。
　⑦施設利用率については、類似団体よりも良い数値となっているが、処理水量が計画よりも少なくなっているため、結果的に施設の処理能力に余剰が生じている。
　⑧水洗化率については、計画区域内の整備が概ね終了し、新規接続も少ない。水洗化率向上のためにも引き続き未接続者に対して接続要請を行う必要がある。</t>
    <rPh sb="211" eb="213">
      <t>ルイジ</t>
    </rPh>
    <rPh sb="213" eb="215">
      <t>ダンタイ</t>
    </rPh>
    <rPh sb="216" eb="218">
      <t>ヒカク</t>
    </rPh>
    <rPh sb="221" eb="222">
      <t>ヒク</t>
    </rPh>
    <rPh sb="230" eb="233">
      <t>コウリツテキ</t>
    </rPh>
    <rPh sb="234" eb="236">
      <t>オスイ</t>
    </rPh>
    <rPh sb="236" eb="238">
      <t>ショリ</t>
    </rPh>
    <rPh sb="239" eb="2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</si>
</sst>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3-45CE-B5EC-B5BE0DDFCEBC}"/>
            </c:ext>
          </c:extLst>
        </c:ser>
        <c:dLbls>
          <c:showLegendKey val="0"/>
          <c:showVal val="0"/>
          <c:showCatName val="0"/>
          <c:showSerName val="0"/>
          <c:showPercent val="0"/>
          <c:showBubbleSize val="0"/>
        </c:dLbls>
        <c:gapWidth val="150"/>
        <c:axId val="93746304"/>
        <c:axId val="93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6AB3-45CE-B5EC-B5BE0DDFCEBC}"/>
            </c:ext>
          </c:extLst>
        </c:ser>
        <c:dLbls>
          <c:showLegendKey val="0"/>
          <c:showVal val="0"/>
          <c:showCatName val="0"/>
          <c:showSerName val="0"/>
          <c:showPercent val="0"/>
          <c:showBubbleSize val="0"/>
        </c:dLbls>
        <c:marker val="1"/>
        <c:smooth val="0"/>
        <c:axId val="93746304"/>
        <c:axId val="93748224"/>
      </c:lineChart>
      <c:dateAx>
        <c:axId val="93746304"/>
        <c:scaling>
          <c:orientation val="minMax"/>
        </c:scaling>
        <c:delete val="1"/>
        <c:axPos val="b"/>
        <c:numFmt formatCode="ge" sourceLinked="1"/>
        <c:majorTickMark val="none"/>
        <c:minorTickMark val="none"/>
        <c:tickLblPos val="none"/>
        <c:crossAx val="93748224"/>
        <c:crosses val="autoZero"/>
        <c:auto val="1"/>
        <c:lblOffset val="100"/>
        <c:baseTimeUnit val="years"/>
      </c:dateAx>
      <c:valAx>
        <c:axId val="93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86.44</c:v>
                </c:pt>
                <c:pt idx="1">
                  <c:v>82.45</c:v>
                </c:pt>
                <c:pt idx="2">
                  <c:v>82.06</c:v>
                </c:pt>
                <c:pt idx="3">
                  <c:v>81.58</c:v>
                </c:pt>
                <c:pt idx="4">
                  <c:v>79.3</c:v>
                </c:pt>
              </c:numCache>
            </c:numRef>
          </c:val>
          <c:extLst>
            <c:ext xmlns:c16="http://schemas.microsoft.com/office/drawing/2014/chart" uri="{C3380CC4-5D6E-409C-BE32-E72D297353CC}">
              <c16:uniqueId val="{00000000-A1AF-4E2F-BADA-D0FD68C75294}"/>
            </c:ext>
          </c:extLst>
        </c:ser>
        <c:dLbls>
          <c:showLegendKey val="0"/>
          <c:showVal val="0"/>
          <c:showCatName val="0"/>
          <c:showSerName val="0"/>
          <c:showPercent val="0"/>
          <c:showBubbleSize val="0"/>
        </c:dLbls>
        <c:gapWidth val="150"/>
        <c:axId val="100013568"/>
        <c:axId val="1000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F-4E2F-BADA-D0FD68C75294}"/>
            </c:ext>
          </c:extLst>
        </c:ser>
        <c:dLbls>
          <c:showLegendKey val="0"/>
          <c:showVal val="0"/>
          <c:showCatName val="0"/>
          <c:showSerName val="0"/>
          <c:showPercent val="0"/>
          <c:showBubbleSize val="0"/>
        </c:dLbls>
        <c:marker val="1"/>
        <c:smooth val="0"/>
        <c:axId val="100013568"/>
        <c:axId val="100015488"/>
      </c:lineChart>
      <c:dateAx>
        <c:axId val="100013568"/>
        <c:scaling>
          <c:orientation val="minMax"/>
        </c:scaling>
        <c:delete val="1"/>
        <c:axPos val="b"/>
        <c:numFmt formatCode="ge" sourceLinked="1"/>
        <c:majorTickMark val="none"/>
        <c:minorTickMark val="none"/>
        <c:tickLblPos val="none"/>
        <c:crossAx val="100015488"/>
        <c:crosses val="autoZero"/>
        <c:auto val="1"/>
        <c:lblOffset val="100"/>
        <c:baseTimeUnit val="years"/>
      </c:dateAx>
      <c:valAx>
        <c:axId val="1000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0-4C2F-B5AA-84C311D7080A}"/>
            </c:ext>
          </c:extLst>
        </c:ser>
        <c:dLbls>
          <c:showLegendKey val="0"/>
          <c:showVal val="0"/>
          <c:showCatName val="0"/>
          <c:showSerName val="0"/>
          <c:showPercent val="0"/>
          <c:showBubbleSize val="0"/>
        </c:dLbls>
        <c:gapWidth val="150"/>
        <c:axId val="100054912"/>
        <c:axId val="100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0-4C2F-B5AA-84C311D7080A}"/>
            </c:ext>
          </c:extLst>
        </c:ser>
        <c:dLbls>
          <c:showLegendKey val="0"/>
          <c:showVal val="0"/>
          <c:showCatName val="0"/>
          <c:showSerName val="0"/>
          <c:showPercent val="0"/>
          <c:showBubbleSize val="0"/>
        </c:dLbls>
        <c:marker val="1"/>
        <c:smooth val="0"/>
        <c:axId val="100054912"/>
        <c:axId val="100061184"/>
      </c:lineChart>
      <c:dateAx>
        <c:axId val="100054912"/>
        <c:scaling>
          <c:orientation val="minMax"/>
        </c:scaling>
        <c:delete val="1"/>
        <c:axPos val="b"/>
        <c:numFmt formatCode="ge" sourceLinked="1"/>
        <c:majorTickMark val="none"/>
        <c:minorTickMark val="none"/>
        <c:tickLblPos val="none"/>
        <c:crossAx val="100061184"/>
        <c:crosses val="autoZero"/>
        <c:auto val="1"/>
        <c:lblOffset val="100"/>
        <c:baseTimeUnit val="years"/>
      </c:dateAx>
      <c:valAx>
        <c:axId val="100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E-40A1-99A9-D19FB12F7EC6}"/>
            </c:ext>
          </c:extLst>
        </c:ser>
        <c:dLbls>
          <c:showLegendKey val="0"/>
          <c:showVal val="0"/>
          <c:showCatName val="0"/>
          <c:showSerName val="0"/>
          <c:showPercent val="0"/>
          <c:showBubbleSize val="0"/>
        </c:dLbls>
        <c:gapWidth val="150"/>
        <c:axId val="100546816"/>
        <c:axId val="1005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E-40A1-99A9-D19FB12F7EC6}"/>
            </c:ext>
          </c:extLst>
        </c:ser>
        <c:dLbls>
          <c:showLegendKey val="0"/>
          <c:showVal val="0"/>
          <c:showCatName val="0"/>
          <c:showSerName val="0"/>
          <c:showPercent val="0"/>
          <c:showBubbleSize val="0"/>
        </c:dLbls>
        <c:marker val="1"/>
        <c:smooth val="0"/>
        <c:axId val="100546816"/>
        <c:axId val="100557184"/>
      </c:lineChart>
      <c:dateAx>
        <c:axId val="100546816"/>
        <c:scaling>
          <c:orientation val="minMax"/>
        </c:scaling>
        <c:delete val="1"/>
        <c:axPos val="b"/>
        <c:numFmt formatCode="ge" sourceLinked="1"/>
        <c:majorTickMark val="none"/>
        <c:minorTickMark val="none"/>
        <c:tickLblPos val="none"/>
        <c:crossAx val="100557184"/>
        <c:crosses val="autoZero"/>
        <c:auto val="1"/>
        <c:lblOffset val="100"/>
        <c:baseTimeUnit val="years"/>
      </c:dateAx>
      <c:valAx>
        <c:axId val="1005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9-4BAF-A22A-AB889BF9DC6A}"/>
            </c:ext>
          </c:extLst>
        </c:ser>
        <c:dLbls>
          <c:showLegendKey val="0"/>
          <c:showVal val="0"/>
          <c:showCatName val="0"/>
          <c:showSerName val="0"/>
          <c:showPercent val="0"/>
          <c:showBubbleSize val="0"/>
        </c:dLbls>
        <c:gapWidth val="150"/>
        <c:axId val="100606720"/>
        <c:axId val="1006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9-4BAF-A22A-AB889BF9DC6A}"/>
            </c:ext>
          </c:extLst>
        </c:ser>
        <c:dLbls>
          <c:showLegendKey val="0"/>
          <c:showVal val="0"/>
          <c:showCatName val="0"/>
          <c:showSerName val="0"/>
          <c:showPercent val="0"/>
          <c:showBubbleSize val="0"/>
        </c:dLbls>
        <c:marker val="1"/>
        <c:smooth val="0"/>
        <c:axId val="100606720"/>
        <c:axId val="100608640"/>
      </c:lineChart>
      <c:dateAx>
        <c:axId val="100606720"/>
        <c:scaling>
          <c:orientation val="minMax"/>
        </c:scaling>
        <c:delete val="1"/>
        <c:axPos val="b"/>
        <c:numFmt formatCode="ge" sourceLinked="1"/>
        <c:majorTickMark val="none"/>
        <c:minorTickMark val="none"/>
        <c:tickLblPos val="none"/>
        <c:crossAx val="100608640"/>
        <c:crosses val="autoZero"/>
        <c:auto val="1"/>
        <c:lblOffset val="100"/>
        <c:baseTimeUnit val="years"/>
      </c:dateAx>
      <c:valAx>
        <c:axId val="1006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0-43EE-82A0-DDD53B25AE01}"/>
            </c:ext>
          </c:extLst>
        </c:ser>
        <c:dLbls>
          <c:showLegendKey val="0"/>
          <c:showVal val="0"/>
          <c:showCatName val="0"/>
          <c:showSerName val="0"/>
          <c:showPercent val="0"/>
          <c:showBubbleSize val="0"/>
        </c:dLbls>
        <c:gapWidth val="150"/>
        <c:axId val="100640256"/>
        <c:axId val="1006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0-43EE-82A0-DDD53B25AE01}"/>
            </c:ext>
          </c:extLst>
        </c:ser>
        <c:dLbls>
          <c:showLegendKey val="0"/>
          <c:showVal val="0"/>
          <c:showCatName val="0"/>
          <c:showSerName val="0"/>
          <c:showPercent val="0"/>
          <c:showBubbleSize val="0"/>
        </c:dLbls>
        <c:marker val="1"/>
        <c:smooth val="0"/>
        <c:axId val="100640256"/>
        <c:axId val="100642176"/>
      </c:lineChart>
      <c:dateAx>
        <c:axId val="100640256"/>
        <c:scaling>
          <c:orientation val="minMax"/>
        </c:scaling>
        <c:delete val="1"/>
        <c:axPos val="b"/>
        <c:numFmt formatCode="ge" sourceLinked="1"/>
        <c:majorTickMark val="none"/>
        <c:minorTickMark val="none"/>
        <c:tickLblPos val="none"/>
        <c:crossAx val="100642176"/>
        <c:crosses val="autoZero"/>
        <c:auto val="1"/>
        <c:lblOffset val="100"/>
        <c:baseTimeUnit val="years"/>
      </c:dateAx>
      <c:valAx>
        <c:axId val="1006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153.72</c:v>
                </c:pt>
                <c:pt idx="1">
                  <c:v>157.88999999999999</c:v>
                </c:pt>
                <c:pt idx="2">
                  <c:v>168.45</c:v>
                </c:pt>
                <c:pt idx="3">
                  <c:v>134.62</c:v>
                </c:pt>
                <c:pt idx="4">
                  <c:v>292.77</c:v>
                </c:pt>
              </c:numCache>
            </c:numRef>
          </c:val>
          <c:extLst>
            <c:ext xmlns:c16="http://schemas.microsoft.com/office/drawing/2014/chart" uri="{C3380CC4-5D6E-409C-BE32-E72D297353CC}">
              <c16:uniqueId val="{00000000-12CE-4CE7-9965-503D6348FCF6}"/>
            </c:ext>
          </c:extLst>
        </c:ser>
        <c:dLbls>
          <c:showLegendKey val="0"/>
          <c:showVal val="0"/>
          <c:showCatName val="0"/>
          <c:showSerName val="0"/>
          <c:showPercent val="0"/>
          <c:showBubbleSize val="0"/>
        </c:dLbls>
        <c:gapWidth val="150"/>
        <c:axId val="100689792"/>
        <c:axId val="1006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12CE-4CE7-9965-503D6348FCF6}"/>
            </c:ext>
          </c:extLst>
        </c:ser>
        <c:dLbls>
          <c:showLegendKey val="0"/>
          <c:showVal val="0"/>
          <c:showCatName val="0"/>
          <c:showSerName val="0"/>
          <c:showPercent val="0"/>
          <c:showBubbleSize val="0"/>
        </c:dLbls>
        <c:marker val="1"/>
        <c:smooth val="0"/>
        <c:axId val="100689792"/>
        <c:axId val="100691968"/>
      </c:lineChart>
      <c:dateAx>
        <c:axId val="100689792"/>
        <c:scaling>
          <c:orientation val="minMax"/>
        </c:scaling>
        <c:delete val="1"/>
        <c:axPos val="b"/>
        <c:numFmt formatCode="ge" sourceLinked="1"/>
        <c:majorTickMark val="none"/>
        <c:minorTickMark val="none"/>
        <c:tickLblPos val="none"/>
        <c:crossAx val="100691968"/>
        <c:crosses val="autoZero"/>
        <c:auto val="1"/>
        <c:lblOffset val="100"/>
        <c:baseTimeUnit val="years"/>
      </c:dateAx>
      <c:valAx>
        <c:axId val="1006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83.95</c:v>
                </c:pt>
                <c:pt idx="1">
                  <c:v>83.42</c:v>
                </c:pt>
                <c:pt idx="2">
                  <c:v>85.77</c:v>
                </c:pt>
                <c:pt idx="3">
                  <c:v>91.69</c:v>
                </c:pt>
                <c:pt idx="4">
                  <c:v>92.87</c:v>
                </c:pt>
              </c:numCache>
            </c:numRef>
          </c:val>
          <c:extLst>
            <c:ext xmlns:c16="http://schemas.microsoft.com/office/drawing/2014/chart" uri="{C3380CC4-5D6E-409C-BE32-E72D297353CC}">
              <c16:uniqueId val="{00000000-1C73-49F8-BA68-674F84601292}"/>
            </c:ext>
          </c:extLst>
        </c:ser>
        <c:dLbls>
          <c:showLegendKey val="0"/>
          <c:showVal val="0"/>
          <c:showCatName val="0"/>
          <c:showSerName val="0"/>
          <c:showPercent val="0"/>
          <c:showBubbleSize val="0"/>
        </c:dLbls>
        <c:gapWidth val="150"/>
        <c:axId val="100722944"/>
        <c:axId val="100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1C73-49F8-BA68-674F84601292}"/>
            </c:ext>
          </c:extLst>
        </c:ser>
        <c:dLbls>
          <c:showLegendKey val="0"/>
          <c:showVal val="0"/>
          <c:showCatName val="0"/>
          <c:showSerName val="0"/>
          <c:showPercent val="0"/>
          <c:showBubbleSize val="0"/>
        </c:dLbls>
        <c:marker val="1"/>
        <c:smooth val="0"/>
        <c:axId val="100722944"/>
        <c:axId val="100725120"/>
      </c:lineChart>
      <c:dateAx>
        <c:axId val="100722944"/>
        <c:scaling>
          <c:orientation val="minMax"/>
        </c:scaling>
        <c:delete val="1"/>
        <c:axPos val="b"/>
        <c:numFmt formatCode="ge" sourceLinked="1"/>
        <c:majorTickMark val="none"/>
        <c:minorTickMark val="none"/>
        <c:tickLblPos val="none"/>
        <c:crossAx val="100725120"/>
        <c:crosses val="autoZero"/>
        <c:auto val="1"/>
        <c:lblOffset val="100"/>
        <c:baseTimeUnit val="years"/>
      </c:dateAx>
      <c:valAx>
        <c:axId val="100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179.01</c:v>
                </c:pt>
                <c:pt idx="1">
                  <c:v>179.69</c:v>
                </c:pt>
                <c:pt idx="2">
                  <c:v>178.24</c:v>
                </c:pt>
                <c:pt idx="3">
                  <c:v>167.1</c:v>
                </c:pt>
                <c:pt idx="4">
                  <c:v>161.63</c:v>
                </c:pt>
              </c:numCache>
            </c:numRef>
          </c:val>
          <c:extLst>
            <c:ext xmlns:c16="http://schemas.microsoft.com/office/drawing/2014/chart" uri="{C3380CC4-5D6E-409C-BE32-E72D297353CC}">
              <c16:uniqueId val="{00000000-1BAC-49F2-9B65-D3DBCFFCB46E}"/>
            </c:ext>
          </c:extLst>
        </c:ser>
        <c:dLbls>
          <c:showLegendKey val="0"/>
          <c:showVal val="0"/>
          <c:showCatName val="0"/>
          <c:showSerName val="0"/>
          <c:showPercent val="0"/>
          <c:showBubbleSize val="0"/>
        </c:dLbls>
        <c:gapWidth val="150"/>
        <c:axId val="100770560"/>
        <c:axId val="1007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1BAC-49F2-9B65-D3DBCFFCB46E}"/>
            </c:ext>
          </c:extLst>
        </c:ser>
        <c:dLbls>
          <c:showLegendKey val="0"/>
          <c:showVal val="0"/>
          <c:showCatName val="0"/>
          <c:showSerName val="0"/>
          <c:showPercent val="0"/>
          <c:showBubbleSize val="0"/>
        </c:dLbls>
        <c:marker val="1"/>
        <c:smooth val="0"/>
        <c:axId val="100770560"/>
        <c:axId val="100772480"/>
      </c:lineChart>
      <c:dateAx>
        <c:axId val="100770560"/>
        <c:scaling>
          <c:orientation val="minMax"/>
        </c:scaling>
        <c:delete val="1"/>
        <c:axPos val="b"/>
        <c:numFmt formatCode="ge" sourceLinked="1"/>
        <c:majorTickMark val="none"/>
        <c:minorTickMark val="none"/>
        <c:tickLblPos val="none"/>
        <c:crossAx val="100772480"/>
        <c:crosses val="autoZero"/>
        <c:auto val="1"/>
        <c:lblOffset val="100"/>
        <c:baseTimeUnit val="years"/>
      </c:dateAx>
      <c:valAx>
        <c:axId val="100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57.52</c:v>
                </c:pt>
                <c:pt idx="1">
                  <c:v>58.6</c:v>
                </c:pt>
                <c:pt idx="2">
                  <c:v>52.04</c:v>
                </c:pt>
                <c:pt idx="3">
                  <c:v>52.05</c:v>
                </c:pt>
                <c:pt idx="4">
                  <c:v>52.17</c:v>
                </c:pt>
              </c:numCache>
            </c:numRef>
          </c:val>
          <c:extLst>
            <c:ext xmlns:c16="http://schemas.microsoft.com/office/drawing/2014/chart" uri="{C3380CC4-5D6E-409C-BE32-E72D297353CC}">
              <c16:uniqueId val="{00000000-FD5B-44BC-8818-B06EFADCF6BF}"/>
            </c:ext>
          </c:extLst>
        </c:ser>
        <c:dLbls>
          <c:showLegendKey val="0"/>
          <c:showVal val="0"/>
          <c:showCatName val="0"/>
          <c:showSerName val="0"/>
          <c:showPercent val="0"/>
          <c:showBubbleSize val="0"/>
        </c:dLbls>
        <c:gapWidth val="150"/>
        <c:axId val="100791040"/>
        <c:axId val="1007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FD5B-44BC-8818-B06EFADCF6BF}"/>
            </c:ext>
          </c:extLst>
        </c:ser>
        <c:dLbls>
          <c:showLegendKey val="0"/>
          <c:showVal val="0"/>
          <c:showCatName val="0"/>
          <c:showSerName val="0"/>
          <c:showPercent val="0"/>
          <c:showBubbleSize val="0"/>
        </c:dLbls>
        <c:marker val="1"/>
        <c:smooth val="0"/>
        <c:axId val="100791040"/>
        <c:axId val="100792960"/>
      </c:lineChart>
      <c:dateAx>
        <c:axId val="100791040"/>
        <c:scaling>
          <c:orientation val="minMax"/>
        </c:scaling>
        <c:delete val="1"/>
        <c:axPos val="b"/>
        <c:numFmt formatCode="ge" sourceLinked="1"/>
        <c:majorTickMark val="none"/>
        <c:minorTickMark val="none"/>
        <c:tickLblPos val="none"/>
        <c:crossAx val="100792960"/>
        <c:crosses val="autoZero"/>
        <c:auto val="1"/>
        <c:lblOffset val="100"/>
        <c:baseTimeUnit val="years"/>
      </c:dateAx>
      <c:valAx>
        <c:axId val="100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76.319999999999993</c:v>
                </c:pt>
                <c:pt idx="1">
                  <c:v>78.02</c:v>
                </c:pt>
                <c:pt idx="2">
                  <c:v>80.180000000000007</c:v>
                </c:pt>
                <c:pt idx="3">
                  <c:v>78.88</c:v>
                </c:pt>
                <c:pt idx="4">
                  <c:v>80.03</c:v>
                </c:pt>
              </c:numCache>
            </c:numRef>
          </c:val>
          <c:extLst>
            <c:ext xmlns:c16="http://schemas.microsoft.com/office/drawing/2014/chart" uri="{C3380CC4-5D6E-409C-BE32-E72D297353CC}">
              <c16:uniqueId val="{00000000-8094-4DA4-AFEC-8D7E995292CB}"/>
            </c:ext>
          </c:extLst>
        </c:ser>
        <c:dLbls>
          <c:showLegendKey val="0"/>
          <c:showVal val="0"/>
          <c:showCatName val="0"/>
          <c:showSerName val="0"/>
          <c:showPercent val="0"/>
          <c:showBubbleSize val="0"/>
        </c:dLbls>
        <c:gapWidth val="150"/>
        <c:axId val="100910208"/>
        <c:axId val="100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8094-4DA4-AFEC-8D7E995292CB}"/>
            </c:ext>
          </c:extLst>
        </c:ser>
        <c:dLbls>
          <c:showLegendKey val="0"/>
          <c:showVal val="0"/>
          <c:showCatName val="0"/>
          <c:showSerName val="0"/>
          <c:showPercent val="0"/>
          <c:showBubbleSize val="0"/>
        </c:dLbls>
        <c:marker val="1"/>
        <c:smooth val="0"/>
        <c:axId val="100910208"/>
        <c:axId val="100912128"/>
      </c:lineChart>
      <c:dateAx>
        <c:axId val="100910208"/>
        <c:scaling>
          <c:orientation val="minMax"/>
        </c:scaling>
        <c:delete val="1"/>
        <c:axPos val="b"/>
        <c:numFmt formatCode="ge" sourceLinked="1"/>
        <c:majorTickMark val="none"/>
        <c:minorTickMark val="none"/>
        <c:tickLblPos val="none"/>
        <c:crossAx val="100912128"/>
        <c:crosses val="autoZero"/>
        <c:auto val="1"/>
        <c:lblOffset val="100"/>
        <c:baseTimeUnit val="years"/>
      </c:dateAx>
      <c:valAx>
        <c:axId val="100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49686</v>
      </c>
      <c r="AM8" s="67"/>
      <c r="AN8" s="67"/>
      <c r="AO8" s="67"/>
      <c r="AP8" s="67"/>
      <c r="AQ8" s="67"/>
      <c r="AR8" s="67"/>
      <c r="AS8" s="67"/>
      <c r="AT8" s="66">
        <f>データ!T6</f>
        <v>443.46</v>
      </c>
      <c r="AU8" s="66"/>
      <c r="AV8" s="66"/>
      <c r="AW8" s="66"/>
      <c r="AX8" s="66"/>
      <c r="AY8" s="66"/>
      <c r="AZ8" s="66"/>
      <c r="BA8" s="66"/>
      <c r="BB8" s="66">
        <f>データ!U6</f>
        <v>112.04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12.98</v>
      </c>
      <c r="Q10" s="66"/>
      <c r="R10" s="66"/>
      <c r="S10" s="66"/>
      <c r="T10" s="66"/>
      <c r="U10" s="66"/>
      <c r="V10" s="66"/>
      <c r="W10" s="66">
        <f>データ!Q6</f>
        <v>98.92</v>
      </c>
      <c r="X10" s="66"/>
      <c r="Y10" s="66"/>
      <c r="Z10" s="66"/>
      <c r="AA10" s="66"/>
      <c r="AB10" s="66"/>
      <c r="AC10" s="66"/>
      <c r="AD10" s="67">
        <f>データ!R6</f>
        <v>2730</v>
      </c>
      <c r="AE10" s="67"/>
      <c r="AF10" s="67"/>
      <c r="AG10" s="67"/>
      <c r="AH10" s="67"/>
      <c r="AI10" s="67"/>
      <c r="AJ10" s="67"/>
      <c r="AK10" s="2"/>
      <c r="AL10" s="67">
        <f>データ!V6</f>
        <v>6424</v>
      </c>
      <c r="AM10" s="67"/>
      <c r="AN10" s="67"/>
      <c r="AO10" s="67"/>
      <c r="AP10" s="67"/>
      <c r="AQ10" s="67"/>
      <c r="AR10" s="67"/>
      <c r="AS10" s="67"/>
      <c r="AT10" s="66">
        <f>データ!W6</f>
        <v>3.92</v>
      </c>
      <c r="AU10" s="66"/>
      <c r="AV10" s="66"/>
      <c r="AW10" s="66"/>
      <c r="AX10" s="66"/>
      <c r="AY10" s="66"/>
      <c r="AZ10" s="66"/>
      <c r="BA10" s="66"/>
      <c r="BB10" s="66">
        <f>データ!X6</f>
        <v>1638.78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12.98</v>
      </c>
      <c r="Q6" s="34">
        <f t="shared" si="3"/>
        <v>98.92</v>
      </c>
      <c r="R6" s="34">
        <f t="shared" si="3"/>
        <v>2730</v>
      </c>
      <c r="S6" s="34">
        <f t="shared" si="3"/>
        <v>49686</v>
      </c>
      <c r="T6" s="34">
        <f t="shared" si="3"/>
        <v>443.46</v>
      </c>
      <c r="U6" s="34">
        <f t="shared" si="3"/>
        <v>112.04</v>
      </c>
      <c r="V6" s="34">
        <f t="shared" si="3"/>
        <v>6424</v>
      </c>
      <c r="W6" s="34">
        <f t="shared" si="3"/>
        <v>3.92</v>
      </c>
      <c r="X6" s="34">
        <f t="shared" si="3"/>
        <v>1638.78</v>
      </c>
      <c r="Y6" s="35">
        <f>IF(Y7="",NA(),Y7)</f>
        <v>86.44</v>
      </c>
      <c r="Z6" s="35">
        <f t="shared" ref="Z6:AH6" si="4">IF(Z7="",NA(),Z7)</f>
        <v>82.45</v>
      </c>
      <c r="AA6" s="35">
        <f t="shared" si="4"/>
        <v>82.06</v>
      </c>
      <c r="AB6" s="35">
        <f t="shared" si="4"/>
        <v>81.58</v>
      </c>
      <c r="AC6" s="35">
        <f t="shared" si="4"/>
        <v>79.3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153.72</v>
      </c>
      <c r="BG6" s="35">
        <f t="shared" ref="BG6:BO6" si="7">IF(BG7="",NA(),BG7)</f>
        <v>157.88999999999999</v>
      </c>
      <c r="BH6" s="35">
        <f t="shared" si="7"/>
        <v>168.45</v>
      </c>
      <c r="BI6" s="35">
        <f t="shared" si="7"/>
        <v>134.62</v>
      </c>
      <c r="BJ6" s="35">
        <f t="shared" si="7"/>
        <v>292.77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83.95</v>
      </c>
      <c r="BR6" s="35">
        <f t="shared" ref="BR6:BZ6" si="8">IF(BR7="",NA(),BR7)</f>
        <v>83.42</v>
      </c>
      <c r="BS6" s="35">
        <f t="shared" si="8"/>
        <v>85.77</v>
      </c>
      <c r="BT6" s="35">
        <f t="shared" si="8"/>
        <v>91.69</v>
      </c>
      <c r="BU6" s="35">
        <f t="shared" si="8"/>
        <v>92.87</v>
      </c>
      <c r="BV6" s="35">
        <f t="shared" si="8"/>
        <v>62.83</v>
      </c>
      <c r="BW6" s="35">
        <f t="shared" si="8"/>
        <v>64.63</v>
      </c>
      <c r="BX6" s="35">
        <f t="shared" si="8"/>
        <v>66.56</v>
      </c>
      <c r="BY6" s="35">
        <f t="shared" si="8"/>
        <v>66.22</v>
      </c>
      <c r="BZ6" s="35">
        <f t="shared" si="8"/>
        <v>69.87</v>
      </c>
      <c r="CA6" s="34" t="str">
        <f>IF(CA7="","",IF(CA7="-","【-】","【"&amp;SUBSTITUTE(TEXT(CA7,"#,##0.00"),"-","△")&amp;"】"))</f>
        <v>【69.80】</v>
      </c>
      <c r="CB6" s="35">
        <f>IF(CB7="",NA(),CB7)</f>
        <v>179.01</v>
      </c>
      <c r="CC6" s="35">
        <f t="shared" ref="CC6:CK6" si="9">IF(CC7="",NA(),CC7)</f>
        <v>179.69</v>
      </c>
      <c r="CD6" s="35">
        <f t="shared" si="9"/>
        <v>178.24</v>
      </c>
      <c r="CE6" s="35">
        <f t="shared" si="9"/>
        <v>167.1</v>
      </c>
      <c r="CF6" s="35">
        <f t="shared" si="9"/>
        <v>161.63</v>
      </c>
      <c r="CG6" s="35">
        <f t="shared" si="9"/>
        <v>250.43</v>
      </c>
      <c r="CH6" s="35">
        <f t="shared" si="9"/>
        <v>245.75</v>
      </c>
      <c r="CI6" s="35">
        <f t="shared" si="9"/>
        <v>244.29</v>
      </c>
      <c r="CJ6" s="35">
        <f t="shared" si="9"/>
        <v>246.72</v>
      </c>
      <c r="CK6" s="35">
        <f t="shared" si="9"/>
        <v>234.96</v>
      </c>
      <c r="CL6" s="34" t="str">
        <f>IF(CL7="","",IF(CL7="-","【-】","【"&amp;SUBSTITUTE(TEXT(CL7,"#,##0.00"),"-","△")&amp;"】"))</f>
        <v>【232.54】</v>
      </c>
      <c r="CM6" s="35">
        <f>IF(CM7="",NA(),CM7)</f>
        <v>57.52</v>
      </c>
      <c r="CN6" s="35">
        <f t="shared" ref="CN6:CV6" si="10">IF(CN7="",NA(),CN7)</f>
        <v>58.6</v>
      </c>
      <c r="CO6" s="35">
        <f t="shared" si="10"/>
        <v>52.04</v>
      </c>
      <c r="CP6" s="35">
        <f t="shared" si="10"/>
        <v>52.05</v>
      </c>
      <c r="CQ6" s="35">
        <f t="shared" si="10"/>
        <v>52.17</v>
      </c>
      <c r="CR6" s="35">
        <f t="shared" si="10"/>
        <v>42.31</v>
      </c>
      <c r="CS6" s="35">
        <f t="shared" si="10"/>
        <v>43.65</v>
      </c>
      <c r="CT6" s="35">
        <f t="shared" si="10"/>
        <v>43.58</v>
      </c>
      <c r="CU6" s="35">
        <f t="shared" si="10"/>
        <v>41.35</v>
      </c>
      <c r="CV6" s="35">
        <f t="shared" si="10"/>
        <v>42.9</v>
      </c>
      <c r="CW6" s="34" t="str">
        <f>IF(CW7="","",IF(CW7="-","【-】","【"&amp;SUBSTITUTE(TEXT(CW7,"#,##0.00"),"-","△")&amp;"】"))</f>
        <v>【42.17】</v>
      </c>
      <c r="CX6" s="35">
        <f>IF(CX7="",NA(),CX7)</f>
        <v>76.319999999999993</v>
      </c>
      <c r="CY6" s="35">
        <f t="shared" ref="CY6:DG6" si="11">IF(CY7="",NA(),CY7)</f>
        <v>78.02</v>
      </c>
      <c r="CZ6" s="35">
        <f t="shared" si="11"/>
        <v>80.180000000000007</v>
      </c>
      <c r="DA6" s="35">
        <f t="shared" si="11"/>
        <v>78.88</v>
      </c>
      <c r="DB6" s="35">
        <f t="shared" si="11"/>
        <v>80.03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102067</v>
      </c>
      <c r="D7" s="37">
        <v>47</v>
      </c>
      <c r="E7" s="37">
        <v>17</v>
      </c>
      <c r="F7" s="37">
        <v>4</v>
      </c>
      <c r="G7" s="37">
        <v>0</v>
      </c>
      <c r="H7" s="37" t="s">
        <v>109</v>
      </c>
      <c r="I7" s="37" t="s">
        <v>110</v>
      </c>
      <c r="J7" s="37" t="s">
        <v>111</v>
      </c>
      <c r="K7" s="37" t="s">
        <v>112</v>
      </c>
      <c r="L7" s="37" t="s">
        <v>113</v>
      </c>
      <c r="M7" s="37"/>
      <c r="N7" s="38" t="s">
        <v>114</v>
      </c>
      <c r="O7" s="38" t="s">
        <v>115</v>
      </c>
      <c r="P7" s="38">
        <v>12.98</v>
      </c>
      <c r="Q7" s="38">
        <v>98.92</v>
      </c>
      <c r="R7" s="38">
        <v>2730</v>
      </c>
      <c r="S7" s="38">
        <v>49686</v>
      </c>
      <c r="T7" s="38">
        <v>443.46</v>
      </c>
      <c r="U7" s="38">
        <v>112.04</v>
      </c>
      <c r="V7" s="38">
        <v>6424</v>
      </c>
      <c r="W7" s="38">
        <v>3.92</v>
      </c>
      <c r="X7" s="38">
        <v>1638.78</v>
      </c>
      <c r="Y7" s="38">
        <v>86.44</v>
      </c>
      <c r="Z7" s="38">
        <v>82.45</v>
      </c>
      <c r="AA7" s="38">
        <v>82.06</v>
      </c>
      <c r="AB7" s="38">
        <v>81.58</v>
      </c>
      <c r="AC7" s="38">
        <v>79.3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153.72</v>
      </c>
      <c r="BG7" s="38">
        <v>157.88999999999999</v>
      </c>
      <c r="BH7" s="38">
        <v>168.45</v>
      </c>
      <c r="BI7" s="38">
        <v>134.62</v>
      </c>
      <c r="BJ7" s="38">
        <v>292.77</v>
      </c>
      <c r="BK7" s="38">
        <v>1622.51</v>
      </c>
      <c r="BL7" s="38">
        <v>1569.13</v>
      </c>
      <c r="BM7" s="38">
        <v>1436</v>
      </c>
      <c r="BN7" s="38">
        <v>1434.89</v>
      </c>
      <c r="BO7" s="38">
        <v>1298.9100000000001</v>
      </c>
      <c r="BP7" s="38">
        <v>1348.09</v>
      </c>
      <c r="BQ7" s="38">
        <v>83.95</v>
      </c>
      <c r="BR7" s="38">
        <v>83.42</v>
      </c>
      <c r="BS7" s="38">
        <v>85.77</v>
      </c>
      <c r="BT7" s="38">
        <v>91.69</v>
      </c>
      <c r="BU7" s="38">
        <v>92.87</v>
      </c>
      <c r="BV7" s="38">
        <v>62.83</v>
      </c>
      <c r="BW7" s="38">
        <v>64.63</v>
      </c>
      <c r="BX7" s="38">
        <v>66.56</v>
      </c>
      <c r="BY7" s="38">
        <v>66.22</v>
      </c>
      <c r="BZ7" s="38">
        <v>69.87</v>
      </c>
      <c r="CA7" s="38">
        <v>69.8</v>
      </c>
      <c r="CB7" s="38">
        <v>179.01</v>
      </c>
      <c r="CC7" s="38">
        <v>179.69</v>
      </c>
      <c r="CD7" s="38">
        <v>178.24</v>
      </c>
      <c r="CE7" s="38">
        <v>167.1</v>
      </c>
      <c r="CF7" s="38">
        <v>161.63</v>
      </c>
      <c r="CG7" s="38">
        <v>250.43</v>
      </c>
      <c r="CH7" s="38">
        <v>245.75</v>
      </c>
      <c r="CI7" s="38">
        <v>244.29</v>
      </c>
      <c r="CJ7" s="38">
        <v>246.72</v>
      </c>
      <c r="CK7" s="38">
        <v>234.96</v>
      </c>
      <c r="CL7" s="38">
        <v>232.54</v>
      </c>
      <c r="CM7" s="38">
        <v>57.52</v>
      </c>
      <c r="CN7" s="38">
        <v>58.6</v>
      </c>
      <c r="CO7" s="38">
        <v>52.04</v>
      </c>
      <c r="CP7" s="38">
        <v>52.05</v>
      </c>
      <c r="CQ7" s="38">
        <v>52.17</v>
      </c>
      <c r="CR7" s="38">
        <v>42.31</v>
      </c>
      <c r="CS7" s="38">
        <v>43.65</v>
      </c>
      <c r="CT7" s="38">
        <v>43.58</v>
      </c>
      <c r="CU7" s="38">
        <v>41.35</v>
      </c>
      <c r="CV7" s="38">
        <v>42.9</v>
      </c>
      <c r="CW7" s="38">
        <v>42.17</v>
      </c>
      <c r="CX7" s="38">
        <v>76.319999999999993</v>
      </c>
      <c r="CY7" s="38">
        <v>78.02</v>
      </c>
      <c r="CZ7" s="38">
        <v>80.180000000000007</v>
      </c>
      <c r="DA7" s="38">
        <v>78.88</v>
      </c>
      <c r="DB7" s="38">
        <v>80.03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