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報告書（生成結果）\公営企業経営比較分析表\2017\47法非適用_下水道\"/>
    </mc:Choice>
  </mc:AlternateContent>
  <workbookProtection workbookAlgorithmName="SHA-512" workbookHashValue="VzZSkZZryP+RUnYThCu9MJ6C4SGdNQXfLrBxcZuoWRgmGI0TXrx2uJNWLt98QIridGprodUo9bD7VBqcXfTXkg==" workbookSaltValue="8HYtVc5um6mxw1d8iXgX5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W10" i="4"/>
  <c r="I10" i="4"/>
  <c r="BB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<sst xmlns="http://schemas.openxmlformats.org/spreadsheetml/2006/main" count="237" uniqueCount="123">
  <si>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</si>
  <si>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</si>
  <si>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</si>
  <si>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</si>
  <si>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</si>
  <si>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</si>
  <si>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</si>
  <si>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</si>
  <si>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</si>
  <si>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</si>
  <si>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</si>
  <si>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</si>
  <si>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</si>
  <si>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</si>
  <si>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</si>
  <si>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</si>
  <si>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</si>
  <si>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</si>
  <si>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</si>
  <si>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</si>
  <si>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</si>
  <si>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</si>
  <si>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</si>
  <si>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</si>
  <si>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</si>
  <si>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</si>
  <si>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</si>
  <si>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</si>
  <si>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</si>
  <si>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</si>
  <si>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</si>
  <si>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</si>
  <si>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</si>
  <si>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</si>
  <si>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</si>
  <si>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</si>
  <si>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</si>
  <si>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</si>
  <si>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</si>
  <si>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</si>
  <si>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</si>
  <si>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</si>
  <si>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</si>
  <si>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</si>
  <si>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</si>
  <si>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</si>
  <si>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</si>
  <si>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</si>
  <si>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</si>
  <si>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</si>
  <si>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</si>
  <si>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</si>
  <si>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</si>
  <si>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</si>
  <si>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</si>
  <si>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</si>
  <si>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</si>
  <si>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</si>
  <si>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</si>
  <si>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</si>
  <si>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</si>
  <si>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</si>
  <si>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</si>
  <si>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</si>
  <si>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</si>
  <si>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</si>
  <si>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</si>
  <si>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</si>
  <si>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</si>
  <si>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</si>
  <si>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</si>
  <si>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</si>
  <si>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</si>
  <si>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</si>
  <si>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</si>
  <si>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</si>
  <si>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</si>
  <si>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</si>
  <si>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</si>
  <si>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</si>
  <si>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</si>
  <si>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</si>
  <si>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</si>
  <si>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</si>
  <si>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</si>
  <si>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</si>
  <si>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</si>
  <si>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</si>
  <si>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</si>
  <si>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</si>
  <si>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</si>
  <si>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</si>
  <si>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</si>
  <si>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</si>
  <si>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</si>
  <si>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</si>
  <si>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</si>
  <si>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</si>
  <si>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</si>
  <si>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</si>
  <si>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</si>
  <si>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</si>
  <si>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</si>
  <si>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</si>
  <si>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</si>
  <si>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</si>
  <si>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</si>
  <si>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</si>
  <si>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</si>
  <si>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</si>
  <si>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沼田市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</si>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</sst>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externalLink" Target="externalLinks/externalLink1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7-4378-BB92-03ED4CB91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0.02</c:v>
                </c:pt>
                <c:pt idx="2">
                  <c:v>0.01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C7-4378-BB92-03ED4CB91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92.01</c:v>
                </c:pt>
                <c:pt idx="1">
                  <c:v>92.23</c:v>
                </c:pt>
                <c:pt idx="2">
                  <c:v>91.33</c:v>
                </c:pt>
                <c:pt idx="3">
                  <c:v>91.54</c:v>
                </c:pt>
                <c:pt idx="4">
                  <c:v>90.79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9-4D74-BB74-05810E718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9-4D74-BB74-05810E718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6-4285-8813-2A9DBC9F3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E6-4285-8813-2A9DBC9F3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A-423F-A26C-F45DBC002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DA-423F-A26C-F45DBC002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3-4322-A858-3D760A3B1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B3-4322-A858-3D760A3B1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7-4BD3-BFB2-AA9F73B44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57-4BD3-BFB2-AA9F73B44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6-46E8-B510-6862F3DFA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1126.77</c:v>
                </c:pt>
                <c:pt idx="1">
                  <c:v>1044.8</c:v>
                </c:pt>
                <c:pt idx="2">
                  <c:v>1081.8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F6-46E8-B510-6862F3DFA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65.84</c:v>
                </c:pt>
                <c:pt idx="1">
                  <c:v>59.09</c:v>
                </c:pt>
                <c:pt idx="2">
                  <c:v>86.7</c:v>
                </c:pt>
                <c:pt idx="3">
                  <c:v>67.150000000000006</c:v>
                </c:pt>
                <c:pt idx="4">
                  <c:v>78.62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9-4C90-9D93-9B9C35872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50.9</c:v>
                </c:pt>
                <c:pt idx="1">
                  <c:v>50.82</c:v>
                </c:pt>
                <c:pt idx="2">
                  <c:v>52.19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D9-4C90-9D93-9B9C35872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205.62</c:v>
                </c:pt>
                <c:pt idx="1">
                  <c:v>238.58</c:v>
                </c:pt>
                <c:pt idx="2">
                  <c:v>163.59</c:v>
                </c:pt>
                <c:pt idx="3">
                  <c:v>222.66</c:v>
                </c:pt>
                <c:pt idx="4">
                  <c:v>189.63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B-464C-B74C-B9643BDE2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293.27</c:v>
                </c:pt>
                <c:pt idx="1">
                  <c:v>300.52</c:v>
                </c:pt>
                <c:pt idx="2">
                  <c:v>296.14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8B-464C-B74C-B9643BDE2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51.23</c:v>
                </c:pt>
                <c:pt idx="1">
                  <c:v>52.25</c:v>
                </c:pt>
                <c:pt idx="2">
                  <c:v>55.76</c:v>
                </c:pt>
                <c:pt idx="3">
                  <c:v>52.95</c:v>
                </c:pt>
                <c:pt idx="4">
                  <c:v>51.79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1-40BB-8A8C-1498D40FD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53.78</c:v>
                </c:pt>
                <c:pt idx="1">
                  <c:v>53.24</c:v>
                </c:pt>
                <c:pt idx="2">
                  <c:v>52.31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B1-40BB-8A8C-1498D40FD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92.31</c:v>
                </c:pt>
                <c:pt idx="1">
                  <c:v>92.23</c:v>
                </c:pt>
                <c:pt idx="2">
                  <c:v>93.1</c:v>
                </c:pt>
                <c:pt idx="3">
                  <c:v>93.95</c:v>
                </c:pt>
                <c:pt idx="4">
                  <c:v>92.53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E-4213-BDCC-B1F2DEF20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84.06</c:v>
                </c:pt>
                <c:pt idx="1">
                  <c:v>84.07</c:v>
                </c:pt>
                <c:pt idx="2">
                  <c:v>84.32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E-4213-BDCC-B1F2DEF20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/&#22577;&#21578;&#26360;&#65288;&#26360;&#24335;&#65289;/&#20844;&#21942;&#20225;&#26989;&#32076;&#21942;&#27604;&#36611;&#20998;&#26512;&#34920;/APAHO412010.xlsm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HO41E2010"/>
      <sheetName val="データ"/>
    </sheetNames>
    <sheetDataSet>
      <sheetData sheetId="0"/>
      <sheetData sheetId="1">
        <row r="6">
          <cell r="Y6">
            <v>92.01</v>
          </cell>
          <cell r="Z6">
            <v>92.23</v>
          </cell>
          <cell r="AA6">
            <v>91.33</v>
          </cell>
          <cell r="AB6">
            <v>91.54</v>
          </cell>
          <cell r="AC6">
            <v>90.79</v>
          </cell>
          <cell r="AD6" t="e">
            <v>#N/A</v>
          </cell>
          <cell r="AE6" t="e">
            <v>#N/A</v>
          </cell>
          <cell r="AF6" t="e">
            <v>#N/A</v>
          </cell>
          <cell r="AG6" t="e">
            <v>#N/A</v>
          </cell>
          <cell r="AH6" t="e">
            <v>#N/A</v>
          </cell>
          <cell r="AJ6" t="e">
            <v>#N/A</v>
          </cell>
          <cell r="AK6" t="e">
            <v>#N/A</v>
          </cell>
          <cell r="AL6" t="e">
            <v>#N/A</v>
          </cell>
          <cell r="AM6" t="e">
            <v>#N/A</v>
          </cell>
          <cell r="AN6" t="e">
            <v>#N/A</v>
          </cell>
          <cell r="AO6" t="e">
            <v>#N/A</v>
          </cell>
          <cell r="AP6" t="e">
            <v>#N/A</v>
          </cell>
          <cell r="AQ6" t="e">
            <v>#N/A</v>
          </cell>
          <cell r="AR6" t="e">
            <v>#N/A</v>
          </cell>
          <cell r="AS6" t="e">
            <v>#N/A</v>
          </cell>
          <cell r="AU6" t="e">
            <v>#N/A</v>
          </cell>
          <cell r="AV6" t="e">
            <v>#N/A</v>
          </cell>
          <cell r="AW6" t="e">
            <v>#N/A</v>
          </cell>
          <cell r="AX6" t="e">
            <v>#N/A</v>
          </cell>
          <cell r="AY6" t="e">
            <v>#N/A</v>
          </cell>
          <cell r="AZ6" t="e">
            <v>#N/A</v>
          </cell>
          <cell r="BA6" t="e">
            <v>#N/A</v>
          </cell>
          <cell r="BB6" t="e">
            <v>#N/A</v>
          </cell>
          <cell r="BC6" t="e">
            <v>#N/A</v>
          </cell>
          <cell r="BD6" t="e">
            <v>#N/A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1126.77</v>
          </cell>
          <cell r="BL6">
            <v>1044.8</v>
          </cell>
          <cell r="BM6">
            <v>1081.8</v>
          </cell>
          <cell r="BN6">
            <v>974.93</v>
          </cell>
          <cell r="BO6">
            <v>855.8</v>
          </cell>
          <cell r="BQ6">
            <v>65.84</v>
          </cell>
          <cell r="BR6">
            <v>59.09</v>
          </cell>
          <cell r="BS6">
            <v>86.7</v>
          </cell>
          <cell r="BT6">
            <v>67.150000000000006</v>
          </cell>
          <cell r="BU6">
            <v>78.62</v>
          </cell>
          <cell r="BV6">
            <v>50.9</v>
          </cell>
          <cell r="BW6">
            <v>50.82</v>
          </cell>
          <cell r="BX6">
            <v>52.19</v>
          </cell>
          <cell r="BY6">
            <v>55.32</v>
          </cell>
          <cell r="BZ6">
            <v>59.8</v>
          </cell>
          <cell r="CB6">
            <v>205.62</v>
          </cell>
          <cell r="CC6">
            <v>238.58</v>
          </cell>
          <cell r="CD6">
            <v>163.59</v>
          </cell>
          <cell r="CE6">
            <v>222.66</v>
          </cell>
          <cell r="CF6">
            <v>189.63</v>
          </cell>
          <cell r="CG6">
            <v>293.27</v>
          </cell>
          <cell r="CH6">
            <v>300.52</v>
          </cell>
          <cell r="CI6">
            <v>296.14</v>
          </cell>
          <cell r="CJ6">
            <v>283.17</v>
          </cell>
          <cell r="CK6">
            <v>263.76</v>
          </cell>
          <cell r="CM6">
            <v>51.23</v>
          </cell>
          <cell r="CN6">
            <v>52.25</v>
          </cell>
          <cell r="CO6">
            <v>55.76</v>
          </cell>
          <cell r="CP6">
            <v>52.95</v>
          </cell>
          <cell r="CQ6">
            <v>51.79</v>
          </cell>
          <cell r="CR6">
            <v>53.78</v>
          </cell>
          <cell r="CS6">
            <v>53.24</v>
          </cell>
          <cell r="CT6">
            <v>52.31</v>
          </cell>
          <cell r="CU6">
            <v>60.65</v>
          </cell>
          <cell r="CV6">
            <v>51.75</v>
          </cell>
          <cell r="CX6">
            <v>92.31</v>
          </cell>
          <cell r="CY6">
            <v>92.23</v>
          </cell>
          <cell r="CZ6">
            <v>93.1</v>
          </cell>
          <cell r="DA6">
            <v>93.95</v>
          </cell>
          <cell r="DB6">
            <v>92.53</v>
          </cell>
          <cell r="DC6">
            <v>84.06</v>
          </cell>
          <cell r="DD6">
            <v>84.07</v>
          </cell>
          <cell r="DE6">
            <v>84.32</v>
          </cell>
          <cell r="DF6">
            <v>84.58</v>
          </cell>
          <cell r="DG6">
            <v>84.84</v>
          </cell>
          <cell r="DI6" t="e">
            <v>#N/A</v>
          </cell>
          <cell r="DJ6" t="e">
            <v>#N/A</v>
          </cell>
          <cell r="DK6" t="e">
            <v>#N/A</v>
          </cell>
          <cell r="DL6" t="e">
            <v>#N/A</v>
          </cell>
          <cell r="DM6" t="e">
            <v>#N/A</v>
          </cell>
          <cell r="DN6" t="e">
            <v>#N/A</v>
          </cell>
          <cell r="DO6" t="e">
            <v>#N/A</v>
          </cell>
          <cell r="DP6" t="e">
            <v>#N/A</v>
          </cell>
          <cell r="DQ6" t="e">
            <v>#N/A</v>
          </cell>
          <cell r="DR6" t="e">
            <v>#N/A</v>
          </cell>
          <cell r="DT6" t="e">
            <v>#N/A</v>
          </cell>
          <cell r="DU6" t="e">
            <v>#N/A</v>
          </cell>
          <cell r="DV6" t="e">
            <v>#N/A</v>
          </cell>
          <cell r="DW6" t="e">
            <v>#N/A</v>
          </cell>
          <cell r="DX6" t="e">
            <v>#N/A</v>
          </cell>
          <cell r="DY6" t="e">
            <v>#N/A</v>
          </cell>
          <cell r="DZ6" t="e">
            <v>#N/A</v>
          </cell>
          <cell r="EA6" t="e">
            <v>#N/A</v>
          </cell>
          <cell r="EB6" t="e">
            <v>#N/A</v>
          </cell>
          <cell r="EC6" t="e">
            <v>#N/A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0.03</v>
          </cell>
          <cell r="EK6">
            <v>0.02</v>
          </cell>
          <cell r="EL6">
            <v>0.01</v>
          </cell>
          <cell r="EM6">
            <v>2.0499999999999998</v>
          </cell>
          <cell r="EN6">
            <v>0.01</v>
          </cell>
        </row>
        <row r="10">
          <cell r="B10">
            <v>41275</v>
          </cell>
          <cell r="C10">
            <v>41640</v>
          </cell>
          <cell r="D10">
            <v>42005</v>
          </cell>
          <cell r="E10">
            <v>42370</v>
          </cell>
          <cell r="F10">
            <v>42736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5" t="str">
        <f>データ!H6</f>
        <v>群馬県　沼田市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" t="s">
        <v>1</v>
      </c>
      <c r="C7" s="6"/>
      <c r="D7" s="6"/>
      <c r="E7" s="6"/>
      <c r="F7" s="6"/>
      <c r="G7" s="6"/>
      <c r="H7" s="6"/>
      <c r="I7" s="6" t="s">
        <v>2</v>
      </c>
      <c r="J7" s="6"/>
      <c r="K7" s="6"/>
      <c r="L7" s="6"/>
      <c r="M7" s="6"/>
      <c r="N7" s="6"/>
      <c r="O7" s="6"/>
      <c r="P7" s="6" t="s">
        <v>3</v>
      </c>
      <c r="Q7" s="6"/>
      <c r="R7" s="6"/>
      <c r="S7" s="6"/>
      <c r="T7" s="6"/>
      <c r="U7" s="6"/>
      <c r="V7" s="6"/>
      <c r="W7" s="6" t="s">
        <v>4</v>
      </c>
      <c r="X7" s="6"/>
      <c r="Y7" s="6"/>
      <c r="Z7" s="6"/>
      <c r="AA7" s="6"/>
      <c r="AB7" s="6"/>
      <c r="AC7" s="6"/>
      <c r="AD7" s="6" t="s">
        <v>5</v>
      </c>
      <c r="AE7" s="6"/>
      <c r="AF7" s="6"/>
      <c r="AG7" s="6"/>
      <c r="AH7" s="6"/>
      <c r="AI7" s="6"/>
      <c r="AJ7" s="6"/>
      <c r="AK7" s="4"/>
      <c r="AL7" s="6" t="s">
        <v>6</v>
      </c>
      <c r="AM7" s="6"/>
      <c r="AN7" s="6"/>
      <c r="AO7" s="6"/>
      <c r="AP7" s="6"/>
      <c r="AQ7" s="6"/>
      <c r="AR7" s="6"/>
      <c r="AS7" s="6"/>
      <c r="AT7" s="6" t="s">
        <v>7</v>
      </c>
      <c r="AU7" s="6"/>
      <c r="AV7" s="6"/>
      <c r="AW7" s="6"/>
      <c r="AX7" s="6"/>
      <c r="AY7" s="6"/>
      <c r="AZ7" s="6"/>
      <c r="BA7" s="6"/>
      <c r="BB7" s="6" t="s">
        <v>8</v>
      </c>
      <c r="BC7" s="6"/>
      <c r="BD7" s="6"/>
      <c r="BE7" s="6"/>
      <c r="BF7" s="6"/>
      <c r="BG7" s="6"/>
      <c r="BH7" s="6"/>
      <c r="BI7" s="6"/>
      <c r="BJ7" s="4"/>
      <c r="BK7" s="4"/>
      <c r="BL7" s="7" t="s">
        <v>9</v>
      </c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9"/>
    </row>
    <row r="8" spans="1:78" ht="18.75" customHeight="1" x14ac:dyDescent="0.15">
      <c r="A8" s="2"/>
      <c r="B8" s="10" t="str">
        <f>データ!I6</f>
        <v>法非適用</v>
      </c>
      <c r="C8" s="10"/>
      <c r="D8" s="10"/>
      <c r="E8" s="10"/>
      <c r="F8" s="10"/>
      <c r="G8" s="10"/>
      <c r="H8" s="10"/>
      <c r="I8" s="10" t="str">
        <f>データ!J6</f>
        <v>下水道事業</v>
      </c>
      <c r="J8" s="10"/>
      <c r="K8" s="10"/>
      <c r="L8" s="10"/>
      <c r="M8" s="10"/>
      <c r="N8" s="10"/>
      <c r="O8" s="10"/>
      <c r="P8" s="10" t="str">
        <f>データ!K6</f>
        <v>農業集落排水</v>
      </c>
      <c r="Q8" s="10"/>
      <c r="R8" s="10"/>
      <c r="S8" s="10"/>
      <c r="T8" s="10"/>
      <c r="U8" s="10"/>
      <c r="V8" s="10"/>
      <c r="W8" s="10" t="str">
        <f>データ!L6</f>
        <v>F2</v>
      </c>
      <c r="X8" s="10"/>
      <c r="Y8" s="10"/>
      <c r="Z8" s="10"/>
      <c r="AA8" s="10"/>
      <c r="AB8" s="10"/>
      <c r="AC8" s="10"/>
      <c r="AD8" s="11" t="str">
        <f>データ!$M$6</f>
        <v>非設置</v>
      </c>
      <c r="AE8" s="11"/>
      <c r="AF8" s="11"/>
      <c r="AG8" s="11"/>
      <c r="AH8" s="11"/>
      <c r="AI8" s="11"/>
      <c r="AJ8" s="11"/>
      <c r="AK8" s="4"/>
      <c r="AL8" s="12">
        <f>データ!S6</f>
        <v>49012</v>
      </c>
      <c r="AM8" s="12"/>
      <c r="AN8" s="12"/>
      <c r="AO8" s="12"/>
      <c r="AP8" s="12"/>
      <c r="AQ8" s="12"/>
      <c r="AR8" s="12"/>
      <c r="AS8" s="12"/>
      <c r="AT8" s="13">
        <f>データ!T6</f>
        <v>443.46</v>
      </c>
      <c r="AU8" s="13"/>
      <c r="AV8" s="13"/>
      <c r="AW8" s="13"/>
      <c r="AX8" s="13"/>
      <c r="AY8" s="13"/>
      <c r="AZ8" s="13"/>
      <c r="BA8" s="13"/>
      <c r="BB8" s="13">
        <f>データ!U6</f>
        <v>110.52</v>
      </c>
      <c r="BC8" s="13"/>
      <c r="BD8" s="13"/>
      <c r="BE8" s="13"/>
      <c r="BF8" s="13"/>
      <c r="BG8" s="13"/>
      <c r="BH8" s="13"/>
      <c r="BI8" s="13"/>
      <c r="BJ8" s="4"/>
      <c r="BK8" s="4"/>
      <c r="BL8" s="14" t="s">
        <v>10</v>
      </c>
      <c r="BM8" s="15"/>
      <c r="BN8" s="16" t="s">
        <v>11</v>
      </c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8"/>
    </row>
    <row r="9" spans="1:78" ht="18.75" customHeight="1" x14ac:dyDescent="0.15">
      <c r="A9" s="2"/>
      <c r="B9" s="6" t="s">
        <v>12</v>
      </c>
      <c r="C9" s="6"/>
      <c r="D9" s="6"/>
      <c r="E9" s="6"/>
      <c r="F9" s="6"/>
      <c r="G9" s="6"/>
      <c r="H9" s="6"/>
      <c r="I9" s="6" t="s">
        <v>13</v>
      </c>
      <c r="J9" s="6"/>
      <c r="K9" s="6"/>
      <c r="L9" s="6"/>
      <c r="M9" s="6"/>
      <c r="N9" s="6"/>
      <c r="O9" s="6"/>
      <c r="P9" s="6" t="s">
        <v>14</v>
      </c>
      <c r="Q9" s="6"/>
      <c r="R9" s="6"/>
      <c r="S9" s="6"/>
      <c r="T9" s="6"/>
      <c r="U9" s="6"/>
      <c r="V9" s="6"/>
      <c r="W9" s="6" t="s">
        <v>15</v>
      </c>
      <c r="X9" s="6"/>
      <c r="Y9" s="6"/>
      <c r="Z9" s="6"/>
      <c r="AA9" s="6"/>
      <c r="AB9" s="6"/>
      <c r="AC9" s="6"/>
      <c r="AD9" s="6" t="s">
        <v>16</v>
      </c>
      <c r="AE9" s="6"/>
      <c r="AF9" s="6"/>
      <c r="AG9" s="6"/>
      <c r="AH9" s="6"/>
      <c r="AI9" s="6"/>
      <c r="AJ9" s="6"/>
      <c r="AK9" s="4"/>
      <c r="AL9" s="6" t="s">
        <v>17</v>
      </c>
      <c r="AM9" s="6"/>
      <c r="AN9" s="6"/>
      <c r="AO9" s="6"/>
      <c r="AP9" s="6"/>
      <c r="AQ9" s="6"/>
      <c r="AR9" s="6"/>
      <c r="AS9" s="6"/>
      <c r="AT9" s="6" t="s">
        <v>18</v>
      </c>
      <c r="AU9" s="6"/>
      <c r="AV9" s="6"/>
      <c r="AW9" s="6"/>
      <c r="AX9" s="6"/>
      <c r="AY9" s="6"/>
      <c r="AZ9" s="6"/>
      <c r="BA9" s="6"/>
      <c r="BB9" s="6" t="s">
        <v>19</v>
      </c>
      <c r="BC9" s="6"/>
      <c r="BD9" s="6"/>
      <c r="BE9" s="6"/>
      <c r="BF9" s="6"/>
      <c r="BG9" s="6"/>
      <c r="BH9" s="6"/>
      <c r="BI9" s="6"/>
      <c r="BJ9" s="4"/>
      <c r="BK9" s="4"/>
      <c r="BL9" s="19" t="s">
        <v>20</v>
      </c>
      <c r="BM9" s="20"/>
      <c r="BN9" s="21" t="s">
        <v>21</v>
      </c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3"/>
    </row>
    <row r="10" spans="1:78" ht="18.75" customHeight="1" x14ac:dyDescent="0.15">
      <c r="A10" s="2"/>
      <c r="B10" s="13" t="str">
        <f>データ!N6</f>
        <v>-</v>
      </c>
      <c r="C10" s="13"/>
      <c r="D10" s="13"/>
      <c r="E10" s="13"/>
      <c r="F10" s="13"/>
      <c r="G10" s="13"/>
      <c r="H10" s="13"/>
      <c r="I10" s="13" t="str">
        <f>データ!O6</f>
        <v>該当数値なし</v>
      </c>
      <c r="J10" s="13"/>
      <c r="K10" s="13"/>
      <c r="L10" s="13"/>
      <c r="M10" s="13"/>
      <c r="N10" s="13"/>
      <c r="O10" s="13"/>
      <c r="P10" s="13">
        <f>データ!P6</f>
        <v>4.6500000000000004</v>
      </c>
      <c r="Q10" s="13"/>
      <c r="R10" s="13"/>
      <c r="S10" s="13"/>
      <c r="T10" s="13"/>
      <c r="U10" s="13"/>
      <c r="V10" s="13"/>
      <c r="W10" s="13">
        <f>データ!Q6</f>
        <v>100</v>
      </c>
      <c r="X10" s="13"/>
      <c r="Y10" s="13"/>
      <c r="Z10" s="13"/>
      <c r="AA10" s="13"/>
      <c r="AB10" s="13"/>
      <c r="AC10" s="13"/>
      <c r="AD10" s="12">
        <f>データ!R6</f>
        <v>2730</v>
      </c>
      <c r="AE10" s="12"/>
      <c r="AF10" s="12"/>
      <c r="AG10" s="12"/>
      <c r="AH10" s="12"/>
      <c r="AI10" s="12"/>
      <c r="AJ10" s="12"/>
      <c r="AK10" s="2"/>
      <c r="AL10" s="12">
        <f>データ!V6</f>
        <v>2261</v>
      </c>
      <c r="AM10" s="12"/>
      <c r="AN10" s="12"/>
      <c r="AO10" s="12"/>
      <c r="AP10" s="12"/>
      <c r="AQ10" s="12"/>
      <c r="AR10" s="12"/>
      <c r="AS10" s="12"/>
      <c r="AT10" s="13">
        <f>データ!W6</f>
        <v>2.29</v>
      </c>
      <c r="AU10" s="13"/>
      <c r="AV10" s="13"/>
      <c r="AW10" s="13"/>
      <c r="AX10" s="13"/>
      <c r="AY10" s="13"/>
      <c r="AZ10" s="13"/>
      <c r="BA10" s="13"/>
      <c r="BB10" s="13">
        <f>データ!X6</f>
        <v>987.34</v>
      </c>
      <c r="BC10" s="13"/>
      <c r="BD10" s="13"/>
      <c r="BE10" s="13"/>
      <c r="BF10" s="13"/>
      <c r="BG10" s="13"/>
      <c r="BH10" s="13"/>
      <c r="BI10" s="13"/>
      <c r="BJ10" s="2"/>
      <c r="BK10" s="2"/>
      <c r="BL10" s="24" t="s">
        <v>22</v>
      </c>
      <c r="BM10" s="25"/>
      <c r="BN10" s="26" t="s">
        <v>23</v>
      </c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8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9" t="s">
        <v>24</v>
      </c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 x14ac:dyDescent="0.15">
      <c r="A14" s="2"/>
      <c r="B14" s="31" t="s">
        <v>25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3"/>
      <c r="BK14" s="2"/>
      <c r="BL14" s="34" t="s">
        <v>26</v>
      </c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6"/>
    </row>
    <row r="15" spans="1:78" ht="13.5" customHeight="1" x14ac:dyDescent="0.15">
      <c r="A15" s="2"/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9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5"/>
      <c r="BK16" s="2"/>
      <c r="BL16" s="46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5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5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5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5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5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5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5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5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5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5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5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5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5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5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5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5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5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43"/>
      <c r="C34" s="49" t="s">
        <v>27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50"/>
      <c r="R34" s="49" t="s">
        <v>28</v>
      </c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50"/>
      <c r="AG34" s="49" t="s">
        <v>29</v>
      </c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50"/>
      <c r="AV34" s="49" t="s">
        <v>30</v>
      </c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5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43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50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50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5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5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5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5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5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5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5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5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5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5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5"/>
      <c r="BK45" s="2"/>
      <c r="BL45" s="34" t="s">
        <v>31</v>
      </c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6"/>
    </row>
    <row r="46" spans="1:78" ht="13.5" customHeight="1" x14ac:dyDescent="0.1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5"/>
      <c r="BK47" s="2"/>
      <c r="BL47" s="46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5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43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5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5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5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43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5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5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43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5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5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43"/>
      <c r="C56" s="49" t="s">
        <v>32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50"/>
      <c r="R56" s="49" t="s">
        <v>33</v>
      </c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50"/>
      <c r="AG56" s="49" t="s">
        <v>34</v>
      </c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50"/>
      <c r="AV56" s="49" t="s">
        <v>35</v>
      </c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5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43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50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50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50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5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4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0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0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0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45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7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37" t="s">
        <v>36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9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9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5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5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5"/>
      <c r="BK64" s="2"/>
      <c r="BL64" s="34" t="s">
        <v>37</v>
      </c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6"/>
    </row>
    <row r="65" spans="1:78" ht="13.5" customHeight="1" x14ac:dyDescent="0.15">
      <c r="A65" s="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5"/>
      <c r="BK66" s="2"/>
      <c r="BL66" s="46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5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5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5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5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5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5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5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5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5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5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5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5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43"/>
      <c r="C79" s="49" t="s">
        <v>38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50"/>
      <c r="V79" s="50"/>
      <c r="W79" s="49" t="s">
        <v>39</v>
      </c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50"/>
      <c r="AP79" s="50"/>
      <c r="AQ79" s="49" t="s">
        <v>40</v>
      </c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4"/>
      <c r="BJ79" s="45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43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50"/>
      <c r="V80" s="50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50"/>
      <c r="AP80" s="50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4"/>
      <c r="BJ80" s="45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43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44"/>
      <c r="V81" s="44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44"/>
      <c r="AP81" s="44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44"/>
      <c r="BJ81" s="45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7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59" t="s">
        <v>43</v>
      </c>
      <c r="C85" s="59"/>
      <c r="D85" s="59"/>
      <c r="E85" s="59" t="s">
        <v>44</v>
      </c>
      <c r="F85" s="59" t="s">
        <v>45</v>
      </c>
      <c r="G85" s="59" t="s">
        <v>46</v>
      </c>
      <c r="H85" s="59" t="s">
        <v>47</v>
      </c>
      <c r="I85" s="59" t="s">
        <v>48</v>
      </c>
      <c r="J85" s="59" t="s">
        <v>49</v>
      </c>
      <c r="K85" s="59" t="s">
        <v>50</v>
      </c>
      <c r="L85" s="59" t="s">
        <v>51</v>
      </c>
      <c r="M85" s="59" t="s">
        <v>52</v>
      </c>
      <c r="N85" s="59" t="s">
        <v>53</v>
      </c>
      <c r="O85" s="59" t="s">
        <v>54</v>
      </c>
    </row>
    <row r="86" spans="1:78" hidden="1" x14ac:dyDescent="0.15">
      <c r="B86" s="59"/>
      <c r="C86" s="59"/>
      <c r="D86" s="59"/>
      <c r="E86" s="59" t="str">
        <f>データ!AI6</f>
        <v/>
      </c>
      <c r="F86" s="59" t="s">
        <v>55</v>
      </c>
      <c r="G86" s="59" t="s">
        <v>55</v>
      </c>
      <c r="H86" s="59" t="str">
        <f>データ!BP6</f>
        <v>【814.89】</v>
      </c>
      <c r="I86" s="59" t="str">
        <f>データ!CA6</f>
        <v>【60.64】</v>
      </c>
      <c r="J86" s="59" t="str">
        <f>データ!CL6</f>
        <v>【255.52】</v>
      </c>
      <c r="K86" s="59" t="str">
        <f>データ!CW6</f>
        <v>【52.49】</v>
      </c>
      <c r="L86" s="59" t="str">
        <f>データ!DH6</f>
        <v>【85.49】</v>
      </c>
      <c r="M86" s="59" t="s">
        <v>56</v>
      </c>
      <c r="N86" s="59" t="s">
        <v>56</v>
      </c>
      <c r="O86" s="59" t="str">
        <f>データ!EO6</f>
        <v>【0.11】</v>
      </c>
    </row>
  </sheetData>
  <sheetProtection algorithmName="SHA-512" hashValue="VL8wA/JcWdAO2/bcTLK32D9vKn7ooqmQknSHSalfHB0Ys+x73ve3y6OzTbnOwyF20bbOTK2NLWJSa6XxwU31yw==" saltValue="6wrQN+f15XnQWM+3DlUg1w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60">
        <v>1</v>
      </c>
      <c r="Z1" s="60">
        <v>1</v>
      </c>
      <c r="AA1" s="60">
        <v>1</v>
      </c>
      <c r="AB1" s="60">
        <v>1</v>
      </c>
      <c r="AC1" s="60">
        <v>1</v>
      </c>
      <c r="AD1" s="60">
        <v>1</v>
      </c>
      <c r="AE1" s="60">
        <v>1</v>
      </c>
      <c r="AF1" s="60">
        <v>1</v>
      </c>
      <c r="AG1" s="60">
        <v>1</v>
      </c>
      <c r="AH1" s="60">
        <v>1</v>
      </c>
      <c r="AI1" s="60"/>
      <c r="AJ1" s="60">
        <v>1</v>
      </c>
      <c r="AK1" s="60">
        <v>1</v>
      </c>
      <c r="AL1" s="60">
        <v>1</v>
      </c>
      <c r="AM1" s="60">
        <v>1</v>
      </c>
      <c r="AN1" s="60">
        <v>1</v>
      </c>
      <c r="AO1" s="60">
        <v>1</v>
      </c>
      <c r="AP1" s="60">
        <v>1</v>
      </c>
      <c r="AQ1" s="60">
        <v>1</v>
      </c>
      <c r="AR1" s="60">
        <v>1</v>
      </c>
      <c r="AS1" s="60">
        <v>1</v>
      </c>
      <c r="AT1" s="60"/>
      <c r="AU1" s="60">
        <v>1</v>
      </c>
      <c r="AV1" s="60">
        <v>1</v>
      </c>
      <c r="AW1" s="60">
        <v>1</v>
      </c>
      <c r="AX1" s="60">
        <v>1</v>
      </c>
      <c r="AY1" s="60">
        <v>1</v>
      </c>
      <c r="AZ1" s="60">
        <v>1</v>
      </c>
      <c r="BA1" s="60">
        <v>1</v>
      </c>
      <c r="BB1" s="60">
        <v>1</v>
      </c>
      <c r="BC1" s="60">
        <v>1</v>
      </c>
      <c r="BD1" s="60">
        <v>1</v>
      </c>
      <c r="BE1" s="60"/>
      <c r="BF1" s="60">
        <v>1</v>
      </c>
      <c r="BG1" s="60">
        <v>1</v>
      </c>
      <c r="BH1" s="60">
        <v>1</v>
      </c>
      <c r="BI1" s="60">
        <v>1</v>
      </c>
      <c r="BJ1" s="60">
        <v>1</v>
      </c>
      <c r="BK1" s="60">
        <v>1</v>
      </c>
      <c r="BL1" s="60">
        <v>1</v>
      </c>
      <c r="BM1" s="60">
        <v>1</v>
      </c>
      <c r="BN1" s="60">
        <v>1</v>
      </c>
      <c r="BO1" s="60">
        <v>1</v>
      </c>
      <c r="BP1" s="60"/>
      <c r="BQ1" s="60">
        <v>1</v>
      </c>
      <c r="BR1" s="60">
        <v>1</v>
      </c>
      <c r="BS1" s="60">
        <v>1</v>
      </c>
      <c r="BT1" s="60">
        <v>1</v>
      </c>
      <c r="BU1" s="60">
        <v>1</v>
      </c>
      <c r="BV1" s="60">
        <v>1</v>
      </c>
      <c r="BW1" s="60">
        <v>1</v>
      </c>
      <c r="BX1" s="60">
        <v>1</v>
      </c>
      <c r="BY1" s="60">
        <v>1</v>
      </c>
      <c r="BZ1" s="60">
        <v>1</v>
      </c>
      <c r="CA1" s="60"/>
      <c r="CB1" s="60">
        <v>1</v>
      </c>
      <c r="CC1" s="60">
        <v>1</v>
      </c>
      <c r="CD1" s="60">
        <v>1</v>
      </c>
      <c r="CE1" s="60">
        <v>1</v>
      </c>
      <c r="CF1" s="60">
        <v>1</v>
      </c>
      <c r="CG1" s="60">
        <v>1</v>
      </c>
      <c r="CH1" s="60">
        <v>1</v>
      </c>
      <c r="CI1" s="60">
        <v>1</v>
      </c>
      <c r="CJ1" s="60">
        <v>1</v>
      </c>
      <c r="CK1" s="60">
        <v>1</v>
      </c>
      <c r="CL1" s="60"/>
      <c r="CM1" s="60">
        <v>1</v>
      </c>
      <c r="CN1" s="60">
        <v>1</v>
      </c>
      <c r="CO1" s="60">
        <v>1</v>
      </c>
      <c r="CP1" s="60">
        <v>1</v>
      </c>
      <c r="CQ1" s="60">
        <v>1</v>
      </c>
      <c r="CR1" s="60">
        <v>1</v>
      </c>
      <c r="CS1" s="60">
        <v>1</v>
      </c>
      <c r="CT1" s="60">
        <v>1</v>
      </c>
      <c r="CU1" s="60">
        <v>1</v>
      </c>
      <c r="CV1" s="60">
        <v>1</v>
      </c>
      <c r="CW1" s="60"/>
      <c r="CX1" s="60">
        <v>1</v>
      </c>
      <c r="CY1" s="60">
        <v>1</v>
      </c>
      <c r="CZ1" s="60">
        <v>1</v>
      </c>
      <c r="DA1" s="60">
        <v>1</v>
      </c>
      <c r="DB1" s="60">
        <v>1</v>
      </c>
      <c r="DC1" s="60">
        <v>1</v>
      </c>
      <c r="DD1" s="60">
        <v>1</v>
      </c>
      <c r="DE1" s="60">
        <v>1</v>
      </c>
      <c r="DF1" s="60">
        <v>1</v>
      </c>
      <c r="DG1" s="60">
        <v>1</v>
      </c>
      <c r="DH1" s="60"/>
      <c r="DI1" s="60">
        <v>1</v>
      </c>
      <c r="DJ1" s="60">
        <v>1</v>
      </c>
      <c r="DK1" s="60">
        <v>1</v>
      </c>
      <c r="DL1" s="60">
        <v>1</v>
      </c>
      <c r="DM1" s="60">
        <v>1</v>
      </c>
      <c r="DN1" s="60">
        <v>1</v>
      </c>
      <c r="DO1" s="60">
        <v>1</v>
      </c>
      <c r="DP1" s="60">
        <v>1</v>
      </c>
      <c r="DQ1" s="60">
        <v>1</v>
      </c>
      <c r="DR1" s="60">
        <v>1</v>
      </c>
      <c r="DS1" s="60"/>
      <c r="DT1" s="60">
        <v>1</v>
      </c>
      <c r="DU1" s="60">
        <v>1</v>
      </c>
      <c r="DV1" s="60">
        <v>1</v>
      </c>
      <c r="DW1" s="60">
        <v>1</v>
      </c>
      <c r="DX1" s="60">
        <v>1</v>
      </c>
      <c r="DY1" s="60">
        <v>1</v>
      </c>
      <c r="DZ1" s="60">
        <v>1</v>
      </c>
      <c r="EA1" s="60">
        <v>1</v>
      </c>
      <c r="EB1" s="60">
        <v>1</v>
      </c>
      <c r="EC1" s="60">
        <v>1</v>
      </c>
      <c r="ED1" s="60"/>
      <c r="EE1" s="60">
        <v>1</v>
      </c>
      <c r="EF1" s="60">
        <v>1</v>
      </c>
      <c r="EG1" s="60">
        <v>1</v>
      </c>
      <c r="EH1" s="60">
        <v>1</v>
      </c>
      <c r="EI1" s="60">
        <v>1</v>
      </c>
      <c r="EJ1" s="60">
        <v>1</v>
      </c>
      <c r="EK1" s="60">
        <v>1</v>
      </c>
      <c r="EL1" s="60">
        <v>1</v>
      </c>
      <c r="EM1" s="60">
        <v>1</v>
      </c>
      <c r="EN1" s="60">
        <v>1</v>
      </c>
      <c r="EO1" s="60"/>
    </row>
    <row r="2" spans="1:145" x14ac:dyDescent="0.15">
      <c r="A2" s="61" t="s">
        <v>58</v>
      </c>
      <c r="B2" s="61">
        <f>COLUMN()-1</f>
        <v>1</v>
      </c>
      <c r="C2" s="61">
        <f t="shared" ref="C2:BS2" si="0">COLUMN()-1</f>
        <v>2</v>
      </c>
      <c r="D2" s="61">
        <f t="shared" si="0"/>
        <v>3</v>
      </c>
      <c r="E2" s="61">
        <f t="shared" si="0"/>
        <v>4</v>
      </c>
      <c r="F2" s="61">
        <f t="shared" si="0"/>
        <v>5</v>
      </c>
      <c r="G2" s="61">
        <f t="shared" si="0"/>
        <v>6</v>
      </c>
      <c r="H2" s="61">
        <f t="shared" si="0"/>
        <v>7</v>
      </c>
      <c r="I2" s="61">
        <f t="shared" si="0"/>
        <v>8</v>
      </c>
      <c r="J2" s="61">
        <f t="shared" si="0"/>
        <v>9</v>
      </c>
      <c r="K2" s="61">
        <f t="shared" si="0"/>
        <v>10</v>
      </c>
      <c r="L2" s="61">
        <f t="shared" si="0"/>
        <v>11</v>
      </c>
      <c r="M2" s="61">
        <f t="shared" si="0"/>
        <v>12</v>
      </c>
      <c r="N2" s="61">
        <f t="shared" si="0"/>
        <v>13</v>
      </c>
      <c r="O2" s="61">
        <f t="shared" si="0"/>
        <v>14</v>
      </c>
      <c r="P2" s="61">
        <f t="shared" si="0"/>
        <v>15</v>
      </c>
      <c r="Q2" s="61">
        <f t="shared" si="0"/>
        <v>16</v>
      </c>
      <c r="R2" s="61">
        <f t="shared" si="0"/>
        <v>17</v>
      </c>
      <c r="S2" s="61">
        <f t="shared" si="0"/>
        <v>18</v>
      </c>
      <c r="T2" s="61">
        <f t="shared" si="0"/>
        <v>19</v>
      </c>
      <c r="U2" s="61">
        <f t="shared" si="0"/>
        <v>20</v>
      </c>
      <c r="V2" s="61">
        <f t="shared" si="0"/>
        <v>21</v>
      </c>
      <c r="W2" s="61">
        <f t="shared" si="0"/>
        <v>22</v>
      </c>
      <c r="X2" s="61">
        <f t="shared" si="0"/>
        <v>23</v>
      </c>
      <c r="Y2" s="61">
        <f t="shared" si="0"/>
        <v>24</v>
      </c>
      <c r="Z2" s="61">
        <f t="shared" si="0"/>
        <v>25</v>
      </c>
      <c r="AA2" s="61">
        <f t="shared" si="0"/>
        <v>26</v>
      </c>
      <c r="AB2" s="61">
        <f t="shared" si="0"/>
        <v>27</v>
      </c>
      <c r="AC2" s="61">
        <f t="shared" si="0"/>
        <v>28</v>
      </c>
      <c r="AD2" s="61">
        <f t="shared" si="0"/>
        <v>29</v>
      </c>
      <c r="AE2" s="61">
        <f t="shared" si="0"/>
        <v>30</v>
      </c>
      <c r="AF2" s="61">
        <f t="shared" si="0"/>
        <v>31</v>
      </c>
      <c r="AG2" s="61">
        <f t="shared" si="0"/>
        <v>32</v>
      </c>
      <c r="AH2" s="61">
        <f t="shared" si="0"/>
        <v>33</v>
      </c>
      <c r="AI2" s="61">
        <f t="shared" si="0"/>
        <v>34</v>
      </c>
      <c r="AJ2" s="61">
        <f t="shared" si="0"/>
        <v>35</v>
      </c>
      <c r="AK2" s="61">
        <f t="shared" si="0"/>
        <v>36</v>
      </c>
      <c r="AL2" s="61">
        <f t="shared" si="0"/>
        <v>37</v>
      </c>
      <c r="AM2" s="61">
        <f t="shared" si="0"/>
        <v>38</v>
      </c>
      <c r="AN2" s="61">
        <f t="shared" si="0"/>
        <v>39</v>
      </c>
      <c r="AO2" s="61">
        <f t="shared" si="0"/>
        <v>40</v>
      </c>
      <c r="AP2" s="61">
        <f t="shared" si="0"/>
        <v>41</v>
      </c>
      <c r="AQ2" s="61">
        <f t="shared" si="0"/>
        <v>42</v>
      </c>
      <c r="AR2" s="61">
        <f t="shared" si="0"/>
        <v>43</v>
      </c>
      <c r="AS2" s="61">
        <f t="shared" si="0"/>
        <v>44</v>
      </c>
      <c r="AT2" s="61">
        <f t="shared" si="0"/>
        <v>45</v>
      </c>
      <c r="AU2" s="61">
        <f t="shared" si="0"/>
        <v>46</v>
      </c>
      <c r="AV2" s="61">
        <f t="shared" si="0"/>
        <v>47</v>
      </c>
      <c r="AW2" s="61">
        <f t="shared" si="0"/>
        <v>48</v>
      </c>
      <c r="AX2" s="61">
        <f t="shared" si="0"/>
        <v>49</v>
      </c>
      <c r="AY2" s="61">
        <f t="shared" si="0"/>
        <v>50</v>
      </c>
      <c r="AZ2" s="61">
        <f t="shared" si="0"/>
        <v>51</v>
      </c>
      <c r="BA2" s="61">
        <f t="shared" si="0"/>
        <v>52</v>
      </c>
      <c r="BB2" s="61">
        <f t="shared" si="0"/>
        <v>53</v>
      </c>
      <c r="BC2" s="61">
        <f t="shared" si="0"/>
        <v>54</v>
      </c>
      <c r="BD2" s="61">
        <f t="shared" si="0"/>
        <v>55</v>
      </c>
      <c r="BE2" s="61">
        <f t="shared" si="0"/>
        <v>56</v>
      </c>
      <c r="BF2" s="61">
        <f t="shared" si="0"/>
        <v>57</v>
      </c>
      <c r="BG2" s="61">
        <f t="shared" si="0"/>
        <v>58</v>
      </c>
      <c r="BH2" s="61">
        <f t="shared" si="0"/>
        <v>59</v>
      </c>
      <c r="BI2" s="61">
        <f t="shared" si="0"/>
        <v>60</v>
      </c>
      <c r="BJ2" s="61">
        <f t="shared" si="0"/>
        <v>61</v>
      </c>
      <c r="BK2" s="61">
        <f t="shared" si="0"/>
        <v>62</v>
      </c>
      <c r="BL2" s="61">
        <f t="shared" si="0"/>
        <v>63</v>
      </c>
      <c r="BM2" s="61">
        <f t="shared" si="0"/>
        <v>64</v>
      </c>
      <c r="BN2" s="61">
        <f t="shared" si="0"/>
        <v>65</v>
      </c>
      <c r="BO2" s="61">
        <f t="shared" si="0"/>
        <v>66</v>
      </c>
      <c r="BP2" s="61">
        <f t="shared" si="0"/>
        <v>67</v>
      </c>
      <c r="BQ2" s="61">
        <f t="shared" si="0"/>
        <v>68</v>
      </c>
      <c r="BR2" s="61">
        <f t="shared" si="0"/>
        <v>69</v>
      </c>
      <c r="BS2" s="61">
        <f t="shared" si="0"/>
        <v>70</v>
      </c>
      <c r="BT2" s="61">
        <f t="shared" ref="BT2:EE2" si="1">COLUMN()-1</f>
        <v>71</v>
      </c>
      <c r="BU2" s="61">
        <f t="shared" si="1"/>
        <v>72</v>
      </c>
      <c r="BV2" s="61">
        <f t="shared" si="1"/>
        <v>73</v>
      </c>
      <c r="BW2" s="61">
        <f t="shared" si="1"/>
        <v>74</v>
      </c>
      <c r="BX2" s="61">
        <f t="shared" si="1"/>
        <v>75</v>
      </c>
      <c r="BY2" s="61">
        <f t="shared" si="1"/>
        <v>76</v>
      </c>
      <c r="BZ2" s="61">
        <f t="shared" si="1"/>
        <v>77</v>
      </c>
      <c r="CA2" s="61">
        <f t="shared" si="1"/>
        <v>78</v>
      </c>
      <c r="CB2" s="61">
        <f t="shared" si="1"/>
        <v>79</v>
      </c>
      <c r="CC2" s="61">
        <f t="shared" si="1"/>
        <v>80</v>
      </c>
      <c r="CD2" s="61">
        <f t="shared" si="1"/>
        <v>81</v>
      </c>
      <c r="CE2" s="61">
        <f t="shared" si="1"/>
        <v>82</v>
      </c>
      <c r="CF2" s="61">
        <f t="shared" si="1"/>
        <v>83</v>
      </c>
      <c r="CG2" s="61">
        <f t="shared" si="1"/>
        <v>84</v>
      </c>
      <c r="CH2" s="61">
        <f t="shared" si="1"/>
        <v>85</v>
      </c>
      <c r="CI2" s="61">
        <f t="shared" si="1"/>
        <v>86</v>
      </c>
      <c r="CJ2" s="61">
        <f t="shared" si="1"/>
        <v>87</v>
      </c>
      <c r="CK2" s="61">
        <f t="shared" si="1"/>
        <v>88</v>
      </c>
      <c r="CL2" s="61">
        <f t="shared" si="1"/>
        <v>89</v>
      </c>
      <c r="CM2" s="61">
        <f t="shared" si="1"/>
        <v>90</v>
      </c>
      <c r="CN2" s="61">
        <f t="shared" si="1"/>
        <v>91</v>
      </c>
      <c r="CO2" s="61">
        <f t="shared" si="1"/>
        <v>92</v>
      </c>
      <c r="CP2" s="61">
        <f t="shared" si="1"/>
        <v>93</v>
      </c>
      <c r="CQ2" s="61">
        <f t="shared" si="1"/>
        <v>94</v>
      </c>
      <c r="CR2" s="61">
        <f t="shared" si="1"/>
        <v>95</v>
      </c>
      <c r="CS2" s="61">
        <f t="shared" si="1"/>
        <v>96</v>
      </c>
      <c r="CT2" s="61">
        <f t="shared" si="1"/>
        <v>97</v>
      </c>
      <c r="CU2" s="61">
        <f t="shared" si="1"/>
        <v>98</v>
      </c>
      <c r="CV2" s="61">
        <f t="shared" si="1"/>
        <v>99</v>
      </c>
      <c r="CW2" s="61">
        <f t="shared" si="1"/>
        <v>100</v>
      </c>
      <c r="CX2" s="61">
        <f t="shared" si="1"/>
        <v>101</v>
      </c>
      <c r="CY2" s="61">
        <f t="shared" si="1"/>
        <v>102</v>
      </c>
      <c r="CZ2" s="61">
        <f t="shared" si="1"/>
        <v>103</v>
      </c>
      <c r="DA2" s="61">
        <f t="shared" si="1"/>
        <v>104</v>
      </c>
      <c r="DB2" s="61">
        <f t="shared" si="1"/>
        <v>105</v>
      </c>
      <c r="DC2" s="61">
        <f t="shared" si="1"/>
        <v>106</v>
      </c>
      <c r="DD2" s="61">
        <f t="shared" si="1"/>
        <v>107</v>
      </c>
      <c r="DE2" s="61">
        <f t="shared" si="1"/>
        <v>108</v>
      </c>
      <c r="DF2" s="61">
        <f t="shared" si="1"/>
        <v>109</v>
      </c>
      <c r="DG2" s="61">
        <f t="shared" si="1"/>
        <v>110</v>
      </c>
      <c r="DH2" s="61">
        <f t="shared" si="1"/>
        <v>111</v>
      </c>
      <c r="DI2" s="61">
        <f t="shared" si="1"/>
        <v>112</v>
      </c>
      <c r="DJ2" s="61">
        <f t="shared" si="1"/>
        <v>113</v>
      </c>
      <c r="DK2" s="61">
        <f t="shared" si="1"/>
        <v>114</v>
      </c>
      <c r="DL2" s="61">
        <f t="shared" si="1"/>
        <v>115</v>
      </c>
      <c r="DM2" s="61">
        <f t="shared" si="1"/>
        <v>116</v>
      </c>
      <c r="DN2" s="61">
        <f t="shared" si="1"/>
        <v>117</v>
      </c>
      <c r="DO2" s="61">
        <f t="shared" si="1"/>
        <v>118</v>
      </c>
      <c r="DP2" s="61">
        <f t="shared" si="1"/>
        <v>119</v>
      </c>
      <c r="DQ2" s="61">
        <f t="shared" si="1"/>
        <v>120</v>
      </c>
      <c r="DR2" s="61">
        <f t="shared" si="1"/>
        <v>121</v>
      </c>
      <c r="DS2" s="61">
        <f t="shared" si="1"/>
        <v>122</v>
      </c>
      <c r="DT2" s="61">
        <f t="shared" si="1"/>
        <v>123</v>
      </c>
      <c r="DU2" s="61">
        <f t="shared" si="1"/>
        <v>124</v>
      </c>
      <c r="DV2" s="61">
        <f t="shared" si="1"/>
        <v>125</v>
      </c>
      <c r="DW2" s="61">
        <f t="shared" si="1"/>
        <v>126</v>
      </c>
      <c r="DX2" s="61">
        <f t="shared" si="1"/>
        <v>127</v>
      </c>
      <c r="DY2" s="61">
        <f t="shared" si="1"/>
        <v>128</v>
      </c>
      <c r="DZ2" s="61">
        <f t="shared" si="1"/>
        <v>129</v>
      </c>
      <c r="EA2" s="61">
        <f t="shared" si="1"/>
        <v>130</v>
      </c>
      <c r="EB2" s="61">
        <f t="shared" si="1"/>
        <v>131</v>
      </c>
      <c r="EC2" s="61">
        <f t="shared" si="1"/>
        <v>132</v>
      </c>
      <c r="ED2" s="61">
        <f t="shared" si="1"/>
        <v>133</v>
      </c>
      <c r="EE2" s="61">
        <f t="shared" si="1"/>
        <v>134</v>
      </c>
      <c r="EF2" s="61">
        <f t="shared" ref="EF2:EO2" si="2">COLUMN()-1</f>
        <v>135</v>
      </c>
      <c r="EG2" s="61">
        <f t="shared" si="2"/>
        <v>136</v>
      </c>
      <c r="EH2" s="61">
        <f t="shared" si="2"/>
        <v>137</v>
      </c>
      <c r="EI2" s="61">
        <f t="shared" si="2"/>
        <v>138</v>
      </c>
      <c r="EJ2" s="61">
        <f t="shared" si="2"/>
        <v>139</v>
      </c>
      <c r="EK2" s="61">
        <f t="shared" si="2"/>
        <v>140</v>
      </c>
      <c r="EL2" s="61">
        <f t="shared" si="2"/>
        <v>141</v>
      </c>
      <c r="EM2" s="61">
        <f t="shared" si="2"/>
        <v>142</v>
      </c>
      <c r="EN2" s="61">
        <f t="shared" si="2"/>
        <v>143</v>
      </c>
      <c r="EO2" s="61">
        <f t="shared" si="2"/>
        <v>144</v>
      </c>
    </row>
    <row r="3" spans="1:145" x14ac:dyDescent="0.15">
      <c r="A3" s="61" t="s">
        <v>59</v>
      </c>
      <c r="B3" s="62" t="s">
        <v>60</v>
      </c>
      <c r="C3" s="62" t="s">
        <v>61</v>
      </c>
      <c r="D3" s="62" t="s">
        <v>62</v>
      </c>
      <c r="E3" s="62" t="s">
        <v>63</v>
      </c>
      <c r="F3" s="62" t="s">
        <v>64</v>
      </c>
      <c r="G3" s="62" t="s">
        <v>65</v>
      </c>
      <c r="H3" s="63" t="s">
        <v>66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  <c r="Y3" s="66" t="s">
        <v>67</v>
      </c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 t="s">
        <v>68</v>
      </c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</row>
    <row r="4" spans="1:145" x14ac:dyDescent="0.15">
      <c r="A4" s="61" t="s">
        <v>69</v>
      </c>
      <c r="B4" s="68"/>
      <c r="C4" s="68"/>
      <c r="D4" s="68"/>
      <c r="E4" s="68"/>
      <c r="F4" s="68"/>
      <c r="G4" s="68"/>
      <c r="H4" s="69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  <c r="Y4" s="67" t="s">
        <v>70</v>
      </c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 t="s">
        <v>71</v>
      </c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 t="s">
        <v>72</v>
      </c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 t="s">
        <v>73</v>
      </c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 t="s">
        <v>74</v>
      </c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 t="s">
        <v>75</v>
      </c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 t="s">
        <v>76</v>
      </c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 t="s">
        <v>77</v>
      </c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 t="s">
        <v>78</v>
      </c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 t="s">
        <v>79</v>
      </c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 t="s">
        <v>80</v>
      </c>
      <c r="EF4" s="67"/>
      <c r="EG4" s="67"/>
      <c r="EH4" s="67"/>
      <c r="EI4" s="67"/>
      <c r="EJ4" s="67"/>
      <c r="EK4" s="67"/>
      <c r="EL4" s="67"/>
      <c r="EM4" s="67"/>
      <c r="EN4" s="67"/>
      <c r="EO4" s="67"/>
    </row>
    <row r="5" spans="1:145" x14ac:dyDescent="0.15">
      <c r="A5" s="61" t="s">
        <v>81</v>
      </c>
      <c r="B5" s="72"/>
      <c r="C5" s="72"/>
      <c r="D5" s="72"/>
      <c r="E5" s="72"/>
      <c r="F5" s="72"/>
      <c r="G5" s="72"/>
      <c r="H5" s="73" t="s">
        <v>82</v>
      </c>
      <c r="I5" s="73" t="s">
        <v>83</v>
      </c>
      <c r="J5" s="73" t="s">
        <v>84</v>
      </c>
      <c r="K5" s="73" t="s">
        <v>85</v>
      </c>
      <c r="L5" s="73" t="s">
        <v>86</v>
      </c>
      <c r="M5" s="73" t="s">
        <v>5</v>
      </c>
      <c r="N5" s="73" t="s">
        <v>87</v>
      </c>
      <c r="O5" s="73" t="s">
        <v>88</v>
      </c>
      <c r="P5" s="73" t="s">
        <v>89</v>
      </c>
      <c r="Q5" s="73" t="s">
        <v>90</v>
      </c>
      <c r="R5" s="73" t="s">
        <v>91</v>
      </c>
      <c r="S5" s="73" t="s">
        <v>92</v>
      </c>
      <c r="T5" s="73" t="s">
        <v>93</v>
      </c>
      <c r="U5" s="73" t="s">
        <v>94</v>
      </c>
      <c r="V5" s="73" t="s">
        <v>95</v>
      </c>
      <c r="W5" s="73" t="s">
        <v>96</v>
      </c>
      <c r="X5" s="73" t="s">
        <v>97</v>
      </c>
      <c r="Y5" s="73" t="s">
        <v>98</v>
      </c>
      <c r="Z5" s="73" t="s">
        <v>99</v>
      </c>
      <c r="AA5" s="73" t="s">
        <v>100</v>
      </c>
      <c r="AB5" s="73" t="s">
        <v>101</v>
      </c>
      <c r="AC5" s="73" t="s">
        <v>102</v>
      </c>
      <c r="AD5" s="73" t="s">
        <v>103</v>
      </c>
      <c r="AE5" s="73" t="s">
        <v>104</v>
      </c>
      <c r="AF5" s="73" t="s">
        <v>105</v>
      </c>
      <c r="AG5" s="73" t="s">
        <v>106</v>
      </c>
      <c r="AH5" s="73" t="s">
        <v>107</v>
      </c>
      <c r="AI5" s="73" t="s">
        <v>43</v>
      </c>
      <c r="AJ5" s="73" t="s">
        <v>98</v>
      </c>
      <c r="AK5" s="73" t="s">
        <v>99</v>
      </c>
      <c r="AL5" s="73" t="s">
        <v>100</v>
      </c>
      <c r="AM5" s="73" t="s">
        <v>101</v>
      </c>
      <c r="AN5" s="73" t="s">
        <v>102</v>
      </c>
      <c r="AO5" s="73" t="s">
        <v>103</v>
      </c>
      <c r="AP5" s="73" t="s">
        <v>104</v>
      </c>
      <c r="AQ5" s="73" t="s">
        <v>105</v>
      </c>
      <c r="AR5" s="73" t="s">
        <v>106</v>
      </c>
      <c r="AS5" s="73" t="s">
        <v>107</v>
      </c>
      <c r="AT5" s="73" t="s">
        <v>108</v>
      </c>
      <c r="AU5" s="73" t="s">
        <v>98</v>
      </c>
      <c r="AV5" s="73" t="s">
        <v>99</v>
      </c>
      <c r="AW5" s="73" t="s">
        <v>100</v>
      </c>
      <c r="AX5" s="73" t="s">
        <v>101</v>
      </c>
      <c r="AY5" s="73" t="s">
        <v>102</v>
      </c>
      <c r="AZ5" s="73" t="s">
        <v>103</v>
      </c>
      <c r="BA5" s="73" t="s">
        <v>104</v>
      </c>
      <c r="BB5" s="73" t="s">
        <v>105</v>
      </c>
      <c r="BC5" s="73" t="s">
        <v>106</v>
      </c>
      <c r="BD5" s="73" t="s">
        <v>107</v>
      </c>
      <c r="BE5" s="73" t="s">
        <v>108</v>
      </c>
      <c r="BF5" s="73" t="s">
        <v>98</v>
      </c>
      <c r="BG5" s="73" t="s">
        <v>99</v>
      </c>
      <c r="BH5" s="73" t="s">
        <v>100</v>
      </c>
      <c r="BI5" s="73" t="s">
        <v>101</v>
      </c>
      <c r="BJ5" s="73" t="s">
        <v>102</v>
      </c>
      <c r="BK5" s="73" t="s">
        <v>103</v>
      </c>
      <c r="BL5" s="73" t="s">
        <v>104</v>
      </c>
      <c r="BM5" s="73" t="s">
        <v>105</v>
      </c>
      <c r="BN5" s="73" t="s">
        <v>106</v>
      </c>
      <c r="BO5" s="73" t="s">
        <v>107</v>
      </c>
      <c r="BP5" s="73" t="s">
        <v>108</v>
      </c>
      <c r="BQ5" s="73" t="s">
        <v>98</v>
      </c>
      <c r="BR5" s="73" t="s">
        <v>99</v>
      </c>
      <c r="BS5" s="73" t="s">
        <v>100</v>
      </c>
      <c r="BT5" s="73" t="s">
        <v>101</v>
      </c>
      <c r="BU5" s="73" t="s">
        <v>102</v>
      </c>
      <c r="BV5" s="73" t="s">
        <v>103</v>
      </c>
      <c r="BW5" s="73" t="s">
        <v>104</v>
      </c>
      <c r="BX5" s="73" t="s">
        <v>105</v>
      </c>
      <c r="BY5" s="73" t="s">
        <v>106</v>
      </c>
      <c r="BZ5" s="73" t="s">
        <v>107</v>
      </c>
      <c r="CA5" s="73" t="s">
        <v>108</v>
      </c>
      <c r="CB5" s="73" t="s">
        <v>98</v>
      </c>
      <c r="CC5" s="73" t="s">
        <v>99</v>
      </c>
      <c r="CD5" s="73" t="s">
        <v>100</v>
      </c>
      <c r="CE5" s="73" t="s">
        <v>101</v>
      </c>
      <c r="CF5" s="73" t="s">
        <v>102</v>
      </c>
      <c r="CG5" s="73" t="s">
        <v>103</v>
      </c>
      <c r="CH5" s="73" t="s">
        <v>104</v>
      </c>
      <c r="CI5" s="73" t="s">
        <v>105</v>
      </c>
      <c r="CJ5" s="73" t="s">
        <v>106</v>
      </c>
      <c r="CK5" s="73" t="s">
        <v>107</v>
      </c>
      <c r="CL5" s="73" t="s">
        <v>108</v>
      </c>
      <c r="CM5" s="73" t="s">
        <v>98</v>
      </c>
      <c r="CN5" s="73" t="s">
        <v>99</v>
      </c>
      <c r="CO5" s="73" t="s">
        <v>100</v>
      </c>
      <c r="CP5" s="73" t="s">
        <v>101</v>
      </c>
      <c r="CQ5" s="73" t="s">
        <v>102</v>
      </c>
      <c r="CR5" s="73" t="s">
        <v>103</v>
      </c>
      <c r="CS5" s="73" t="s">
        <v>104</v>
      </c>
      <c r="CT5" s="73" t="s">
        <v>105</v>
      </c>
      <c r="CU5" s="73" t="s">
        <v>106</v>
      </c>
      <c r="CV5" s="73" t="s">
        <v>107</v>
      </c>
      <c r="CW5" s="73" t="s">
        <v>108</v>
      </c>
      <c r="CX5" s="73" t="s">
        <v>98</v>
      </c>
      <c r="CY5" s="73" t="s">
        <v>99</v>
      </c>
      <c r="CZ5" s="73" t="s">
        <v>100</v>
      </c>
      <c r="DA5" s="73" t="s">
        <v>101</v>
      </c>
      <c r="DB5" s="73" t="s">
        <v>102</v>
      </c>
      <c r="DC5" s="73" t="s">
        <v>103</v>
      </c>
      <c r="DD5" s="73" t="s">
        <v>104</v>
      </c>
      <c r="DE5" s="73" t="s">
        <v>105</v>
      </c>
      <c r="DF5" s="73" t="s">
        <v>106</v>
      </c>
      <c r="DG5" s="73" t="s">
        <v>107</v>
      </c>
      <c r="DH5" s="73" t="s">
        <v>108</v>
      </c>
      <c r="DI5" s="73" t="s">
        <v>98</v>
      </c>
      <c r="DJ5" s="73" t="s">
        <v>99</v>
      </c>
      <c r="DK5" s="73" t="s">
        <v>100</v>
      </c>
      <c r="DL5" s="73" t="s">
        <v>101</v>
      </c>
      <c r="DM5" s="73" t="s">
        <v>102</v>
      </c>
      <c r="DN5" s="73" t="s">
        <v>103</v>
      </c>
      <c r="DO5" s="73" t="s">
        <v>104</v>
      </c>
      <c r="DP5" s="73" t="s">
        <v>105</v>
      </c>
      <c r="DQ5" s="73" t="s">
        <v>106</v>
      </c>
      <c r="DR5" s="73" t="s">
        <v>107</v>
      </c>
      <c r="DS5" s="73" t="s">
        <v>108</v>
      </c>
      <c r="DT5" s="73" t="s">
        <v>98</v>
      </c>
      <c r="DU5" s="73" t="s">
        <v>99</v>
      </c>
      <c r="DV5" s="73" t="s">
        <v>100</v>
      </c>
      <c r="DW5" s="73" t="s">
        <v>101</v>
      </c>
      <c r="DX5" s="73" t="s">
        <v>102</v>
      </c>
      <c r="DY5" s="73" t="s">
        <v>103</v>
      </c>
      <c r="DZ5" s="73" t="s">
        <v>104</v>
      </c>
      <c r="EA5" s="73" t="s">
        <v>105</v>
      </c>
      <c r="EB5" s="73" t="s">
        <v>106</v>
      </c>
      <c r="EC5" s="73" t="s">
        <v>107</v>
      </c>
      <c r="ED5" s="73" t="s">
        <v>108</v>
      </c>
      <c r="EE5" s="73" t="s">
        <v>98</v>
      </c>
      <c r="EF5" s="73" t="s">
        <v>99</v>
      </c>
      <c r="EG5" s="73" t="s">
        <v>100</v>
      </c>
      <c r="EH5" s="73" t="s">
        <v>101</v>
      </c>
      <c r="EI5" s="73" t="s">
        <v>102</v>
      </c>
      <c r="EJ5" s="73" t="s">
        <v>103</v>
      </c>
      <c r="EK5" s="73" t="s">
        <v>104</v>
      </c>
      <c r="EL5" s="73" t="s">
        <v>105</v>
      </c>
      <c r="EM5" s="73" t="s">
        <v>106</v>
      </c>
      <c r="EN5" s="73" t="s">
        <v>107</v>
      </c>
      <c r="EO5" s="73" t="s">
        <v>108</v>
      </c>
    </row>
    <row r="6" spans="1:145" s="77" customFormat="1" x14ac:dyDescent="0.15">
      <c r="A6" s="61" t="s">
        <v>109</v>
      </c>
      <c r="B6" s="74">
        <f>B7</f>
        <v>2017</v>
      </c>
      <c r="C6" s="74">
        <f t="shared" ref="C6:X6" si="3">C7</f>
        <v>102067</v>
      </c>
      <c r="D6" s="74">
        <f t="shared" si="3"/>
        <v>47</v>
      </c>
      <c r="E6" s="74">
        <f t="shared" si="3"/>
        <v>17</v>
      </c>
      <c r="F6" s="74">
        <f t="shared" si="3"/>
        <v>5</v>
      </c>
      <c r="G6" s="74">
        <f t="shared" si="3"/>
        <v>0</v>
      </c>
      <c r="H6" s="74" t="str">
        <f t="shared" si="3"/>
        <v>群馬県　沼田市</v>
      </c>
      <c r="I6" s="74" t="str">
        <f t="shared" si="3"/>
        <v>法非適用</v>
      </c>
      <c r="J6" s="74" t="str">
        <f t="shared" si="3"/>
        <v>下水道事業</v>
      </c>
      <c r="K6" s="74" t="str">
        <f t="shared" si="3"/>
        <v>農業集落排水</v>
      </c>
      <c r="L6" s="74" t="str">
        <f t="shared" si="3"/>
        <v>F2</v>
      </c>
      <c r="M6" s="74" t="str">
        <f t="shared" si="3"/>
        <v>非設置</v>
      </c>
      <c r="N6" s="75" t="str">
        <f t="shared" si="3"/>
        <v>-</v>
      </c>
      <c r="O6" s="75" t="str">
        <f t="shared" si="3"/>
        <v>該当数値なし</v>
      </c>
      <c r="P6" s="75">
        <f t="shared" si="3"/>
        <v>4.6500000000000004</v>
      </c>
      <c r="Q6" s="75">
        <f t="shared" si="3"/>
        <v>100</v>
      </c>
      <c r="R6" s="75">
        <f t="shared" si="3"/>
        <v>2730</v>
      </c>
      <c r="S6" s="75">
        <f t="shared" si="3"/>
        <v>49012</v>
      </c>
      <c r="T6" s="75">
        <f t="shared" si="3"/>
        <v>443.46</v>
      </c>
      <c r="U6" s="75">
        <f t="shared" si="3"/>
        <v>110.52</v>
      </c>
      <c r="V6" s="75">
        <f t="shared" si="3"/>
        <v>2261</v>
      </c>
      <c r="W6" s="75">
        <f t="shared" si="3"/>
        <v>2.29</v>
      </c>
      <c r="X6" s="75">
        <f t="shared" si="3"/>
        <v>987.34</v>
      </c>
      <c r="Y6" s="76">
        <f>IF(Y7="",NA(),Y7)</f>
        <v>92.01</v>
      </c>
      <c r="Z6" s="76">
        <f t="shared" ref="Z6:AH6" si="4">IF(Z7="",NA(),Z7)</f>
        <v>92.23</v>
      </c>
      <c r="AA6" s="76">
        <f t="shared" si="4"/>
        <v>91.33</v>
      </c>
      <c r="AB6" s="76">
        <f t="shared" si="4"/>
        <v>91.54</v>
      </c>
      <c r="AC6" s="76">
        <f t="shared" si="4"/>
        <v>90.79</v>
      </c>
      <c r="AD6" s="75" t="e">
        <f t="shared" si="4"/>
        <v>#N/A</v>
      </c>
      <c r="AE6" s="75" t="e">
        <f t="shared" si="4"/>
        <v>#N/A</v>
      </c>
      <c r="AF6" s="75" t="e">
        <f t="shared" si="4"/>
        <v>#N/A</v>
      </c>
      <c r="AG6" s="75" t="e">
        <f t="shared" si="4"/>
        <v>#N/A</v>
      </c>
      <c r="AH6" s="75" t="e">
        <f t="shared" si="4"/>
        <v>#N/A</v>
      </c>
      <c r="AI6" s="75" t="str">
        <f>IF(AI7="","",IF(AI7="-","【-】","【"&amp;SUBSTITUTE(TEXT(AI7,"#,##0.00"),"-","△")&amp;"】"))</f>
        <v/>
      </c>
      <c r="AJ6" s="75" t="e">
        <f>IF(AJ7="",NA(),AJ7)</f>
        <v>#N/A</v>
      </c>
      <c r="AK6" s="75" t="e">
        <f t="shared" ref="AK6:AS6" si="5">IF(AK7="",NA(),AK7)</f>
        <v>#N/A</v>
      </c>
      <c r="AL6" s="75" t="e">
        <f t="shared" si="5"/>
        <v>#N/A</v>
      </c>
      <c r="AM6" s="75" t="e">
        <f t="shared" si="5"/>
        <v>#N/A</v>
      </c>
      <c r="AN6" s="75" t="e">
        <f t="shared" si="5"/>
        <v>#N/A</v>
      </c>
      <c r="AO6" s="75" t="e">
        <f t="shared" si="5"/>
        <v>#N/A</v>
      </c>
      <c r="AP6" s="75" t="e">
        <f t="shared" si="5"/>
        <v>#N/A</v>
      </c>
      <c r="AQ6" s="75" t="e">
        <f t="shared" si="5"/>
        <v>#N/A</v>
      </c>
      <c r="AR6" s="75" t="e">
        <f t="shared" si="5"/>
        <v>#N/A</v>
      </c>
      <c r="AS6" s="75" t="e">
        <f t="shared" si="5"/>
        <v>#N/A</v>
      </c>
      <c r="AT6" s="75" t="str">
        <f>IF(AT7="","",IF(AT7="-","【-】","【"&amp;SUBSTITUTE(TEXT(AT7,"#,##0.00"),"-","△")&amp;"】"))</f>
        <v/>
      </c>
      <c r="AU6" s="75" t="e">
        <f>IF(AU7="",NA(),AU7)</f>
        <v>#N/A</v>
      </c>
      <c r="AV6" s="75" t="e">
        <f t="shared" ref="AV6:BD6" si="6">IF(AV7="",NA(),AV7)</f>
        <v>#N/A</v>
      </c>
      <c r="AW6" s="75" t="e">
        <f t="shared" si="6"/>
        <v>#N/A</v>
      </c>
      <c r="AX6" s="75" t="e">
        <f t="shared" si="6"/>
        <v>#N/A</v>
      </c>
      <c r="AY6" s="75" t="e">
        <f t="shared" si="6"/>
        <v>#N/A</v>
      </c>
      <c r="AZ6" s="75" t="e">
        <f t="shared" si="6"/>
        <v>#N/A</v>
      </c>
      <c r="BA6" s="75" t="e">
        <f t="shared" si="6"/>
        <v>#N/A</v>
      </c>
      <c r="BB6" s="75" t="e">
        <f t="shared" si="6"/>
        <v>#N/A</v>
      </c>
      <c r="BC6" s="75" t="e">
        <f t="shared" si="6"/>
        <v>#N/A</v>
      </c>
      <c r="BD6" s="75" t="e">
        <f t="shared" si="6"/>
        <v>#N/A</v>
      </c>
      <c r="BE6" s="75" t="str">
        <f>IF(BE7="","",IF(BE7="-","【-】","【"&amp;SUBSTITUTE(TEXT(BE7,"#,##0.00"),"-","△")&amp;"】"))</f>
        <v/>
      </c>
      <c r="BF6" s="75">
        <f>IF(BF7="",NA(),BF7)</f>
        <v>0</v>
      </c>
      <c r="BG6" s="75">
        <f t="shared" ref="BG6:BO6" si="7">IF(BG7="",NA(),BG7)</f>
        <v>0</v>
      </c>
      <c r="BH6" s="75">
        <f t="shared" si="7"/>
        <v>0</v>
      </c>
      <c r="BI6" s="75">
        <f t="shared" si="7"/>
        <v>0</v>
      </c>
      <c r="BJ6" s="75">
        <f t="shared" si="7"/>
        <v>0</v>
      </c>
      <c r="BK6" s="76">
        <f t="shared" si="7"/>
        <v>1126.77</v>
      </c>
      <c r="BL6" s="76">
        <f t="shared" si="7"/>
        <v>1044.8</v>
      </c>
      <c r="BM6" s="76">
        <f t="shared" si="7"/>
        <v>1081.8</v>
      </c>
      <c r="BN6" s="76">
        <f t="shared" si="7"/>
        <v>974.93</v>
      </c>
      <c r="BO6" s="76">
        <f t="shared" si="7"/>
        <v>855.8</v>
      </c>
      <c r="BP6" s="75" t="str">
        <f>IF(BP7="","",IF(BP7="-","【-】","【"&amp;SUBSTITUTE(TEXT(BP7,"#,##0.00"),"-","△")&amp;"】"))</f>
        <v>【814.89】</v>
      </c>
      <c r="BQ6" s="76">
        <f>IF(BQ7="",NA(),BQ7)</f>
        <v>65.84</v>
      </c>
      <c r="BR6" s="76">
        <f t="shared" ref="BR6:BZ6" si="8">IF(BR7="",NA(),BR7)</f>
        <v>59.09</v>
      </c>
      <c r="BS6" s="76">
        <f t="shared" si="8"/>
        <v>86.7</v>
      </c>
      <c r="BT6" s="76">
        <f t="shared" si="8"/>
        <v>67.150000000000006</v>
      </c>
      <c r="BU6" s="76">
        <f t="shared" si="8"/>
        <v>78.62</v>
      </c>
      <c r="BV6" s="76">
        <f t="shared" si="8"/>
        <v>50.9</v>
      </c>
      <c r="BW6" s="76">
        <f t="shared" si="8"/>
        <v>50.82</v>
      </c>
      <c r="BX6" s="76">
        <f t="shared" si="8"/>
        <v>52.19</v>
      </c>
      <c r="BY6" s="76">
        <f t="shared" si="8"/>
        <v>55.32</v>
      </c>
      <c r="BZ6" s="76">
        <f t="shared" si="8"/>
        <v>59.8</v>
      </c>
      <c r="CA6" s="75" t="str">
        <f>IF(CA7="","",IF(CA7="-","【-】","【"&amp;SUBSTITUTE(TEXT(CA7,"#,##0.00"),"-","△")&amp;"】"))</f>
        <v>【60.64】</v>
      </c>
      <c r="CB6" s="76">
        <f>IF(CB7="",NA(),CB7)</f>
        <v>205.62</v>
      </c>
      <c r="CC6" s="76">
        <f t="shared" ref="CC6:CK6" si="9">IF(CC7="",NA(),CC7)</f>
        <v>238.58</v>
      </c>
      <c r="CD6" s="76">
        <f t="shared" si="9"/>
        <v>163.59</v>
      </c>
      <c r="CE6" s="76">
        <f t="shared" si="9"/>
        <v>222.66</v>
      </c>
      <c r="CF6" s="76">
        <f t="shared" si="9"/>
        <v>189.63</v>
      </c>
      <c r="CG6" s="76">
        <f t="shared" si="9"/>
        <v>293.27</v>
      </c>
      <c r="CH6" s="76">
        <f t="shared" si="9"/>
        <v>300.52</v>
      </c>
      <c r="CI6" s="76">
        <f t="shared" si="9"/>
        <v>296.14</v>
      </c>
      <c r="CJ6" s="76">
        <f t="shared" si="9"/>
        <v>283.17</v>
      </c>
      <c r="CK6" s="76">
        <f t="shared" si="9"/>
        <v>263.76</v>
      </c>
      <c r="CL6" s="75" t="str">
        <f>IF(CL7="","",IF(CL7="-","【-】","【"&amp;SUBSTITUTE(TEXT(CL7,"#,##0.00"),"-","△")&amp;"】"))</f>
        <v>【255.52】</v>
      </c>
      <c r="CM6" s="76">
        <f>IF(CM7="",NA(),CM7)</f>
        <v>51.23</v>
      </c>
      <c r="CN6" s="76">
        <f t="shared" ref="CN6:CV6" si="10">IF(CN7="",NA(),CN7)</f>
        <v>52.25</v>
      </c>
      <c r="CO6" s="76">
        <f t="shared" si="10"/>
        <v>55.76</v>
      </c>
      <c r="CP6" s="76">
        <f t="shared" si="10"/>
        <v>52.95</v>
      </c>
      <c r="CQ6" s="76">
        <f t="shared" si="10"/>
        <v>51.79</v>
      </c>
      <c r="CR6" s="76">
        <f t="shared" si="10"/>
        <v>53.78</v>
      </c>
      <c r="CS6" s="76">
        <f t="shared" si="10"/>
        <v>53.24</v>
      </c>
      <c r="CT6" s="76">
        <f t="shared" si="10"/>
        <v>52.31</v>
      </c>
      <c r="CU6" s="76">
        <f t="shared" si="10"/>
        <v>60.65</v>
      </c>
      <c r="CV6" s="76">
        <f t="shared" si="10"/>
        <v>51.75</v>
      </c>
      <c r="CW6" s="75" t="str">
        <f>IF(CW7="","",IF(CW7="-","【-】","【"&amp;SUBSTITUTE(TEXT(CW7,"#,##0.00"),"-","△")&amp;"】"))</f>
        <v>【52.49】</v>
      </c>
      <c r="CX6" s="76">
        <f>IF(CX7="",NA(),CX7)</f>
        <v>92.31</v>
      </c>
      <c r="CY6" s="76">
        <f t="shared" ref="CY6:DG6" si="11">IF(CY7="",NA(),CY7)</f>
        <v>92.23</v>
      </c>
      <c r="CZ6" s="76">
        <f t="shared" si="11"/>
        <v>93.1</v>
      </c>
      <c r="DA6" s="76">
        <f t="shared" si="11"/>
        <v>93.95</v>
      </c>
      <c r="DB6" s="76">
        <f t="shared" si="11"/>
        <v>92.53</v>
      </c>
      <c r="DC6" s="76">
        <f t="shared" si="11"/>
        <v>84.06</v>
      </c>
      <c r="DD6" s="76">
        <f t="shared" si="11"/>
        <v>84.07</v>
      </c>
      <c r="DE6" s="76">
        <f t="shared" si="11"/>
        <v>84.32</v>
      </c>
      <c r="DF6" s="76">
        <f t="shared" si="11"/>
        <v>84.58</v>
      </c>
      <c r="DG6" s="76">
        <f t="shared" si="11"/>
        <v>84.84</v>
      </c>
      <c r="DH6" s="75" t="str">
        <f>IF(DH7="","",IF(DH7="-","【-】","【"&amp;SUBSTITUTE(TEXT(DH7,"#,##0.00"),"-","△")&amp;"】"))</f>
        <v>【85.49】</v>
      </c>
      <c r="DI6" s="75" t="e">
        <f>IF(DI7="",NA(),DI7)</f>
        <v>#N/A</v>
      </c>
      <c r="DJ6" s="75" t="e">
        <f t="shared" ref="DJ6:DR6" si="12">IF(DJ7="",NA(),DJ7)</f>
        <v>#N/A</v>
      </c>
      <c r="DK6" s="75" t="e">
        <f t="shared" si="12"/>
        <v>#N/A</v>
      </c>
      <c r="DL6" s="75" t="e">
        <f t="shared" si="12"/>
        <v>#N/A</v>
      </c>
      <c r="DM6" s="75" t="e">
        <f t="shared" si="12"/>
        <v>#N/A</v>
      </c>
      <c r="DN6" s="75" t="e">
        <f t="shared" si="12"/>
        <v>#N/A</v>
      </c>
      <c r="DO6" s="75" t="e">
        <f t="shared" si="12"/>
        <v>#N/A</v>
      </c>
      <c r="DP6" s="75" t="e">
        <f t="shared" si="12"/>
        <v>#N/A</v>
      </c>
      <c r="DQ6" s="75" t="e">
        <f t="shared" si="12"/>
        <v>#N/A</v>
      </c>
      <c r="DR6" s="75" t="e">
        <f t="shared" si="12"/>
        <v>#N/A</v>
      </c>
      <c r="DS6" s="75" t="str">
        <f>IF(DS7="","",IF(DS7="-","【-】","【"&amp;SUBSTITUTE(TEXT(DS7,"#,##0.00"),"-","△")&amp;"】"))</f>
        <v/>
      </c>
      <c r="DT6" s="75" t="e">
        <f>IF(DT7="",NA(),DT7)</f>
        <v>#N/A</v>
      </c>
      <c r="DU6" s="75" t="e">
        <f t="shared" ref="DU6:EC6" si="13">IF(DU7="",NA(),DU7)</f>
        <v>#N/A</v>
      </c>
      <c r="DV6" s="75" t="e">
        <f t="shared" si="13"/>
        <v>#N/A</v>
      </c>
      <c r="DW6" s="75" t="e">
        <f t="shared" si="13"/>
        <v>#N/A</v>
      </c>
      <c r="DX6" s="75" t="e">
        <f t="shared" si="13"/>
        <v>#N/A</v>
      </c>
      <c r="DY6" s="75" t="e">
        <f t="shared" si="13"/>
        <v>#N/A</v>
      </c>
      <c r="DZ6" s="75" t="e">
        <f t="shared" si="13"/>
        <v>#N/A</v>
      </c>
      <c r="EA6" s="75" t="e">
        <f t="shared" si="13"/>
        <v>#N/A</v>
      </c>
      <c r="EB6" s="75" t="e">
        <f t="shared" si="13"/>
        <v>#N/A</v>
      </c>
      <c r="EC6" s="75" t="e">
        <f t="shared" si="13"/>
        <v>#N/A</v>
      </c>
      <c r="ED6" s="75" t="str">
        <f>IF(ED7="","",IF(ED7="-","【-】","【"&amp;SUBSTITUTE(TEXT(ED7,"#,##0.00"),"-","△")&amp;"】"))</f>
        <v/>
      </c>
      <c r="EE6" s="75">
        <f>IF(EE7="",NA(),EE7)</f>
        <v>0</v>
      </c>
      <c r="EF6" s="75">
        <f t="shared" ref="EF6:EN6" si="14">IF(EF7="",NA(),EF7)</f>
        <v>0</v>
      </c>
      <c r="EG6" s="75">
        <f t="shared" si="14"/>
        <v>0</v>
      </c>
      <c r="EH6" s="75">
        <f t="shared" si="14"/>
        <v>0</v>
      </c>
      <c r="EI6" s="75">
        <f t="shared" si="14"/>
        <v>0</v>
      </c>
      <c r="EJ6" s="76">
        <f t="shared" si="14"/>
        <v>0.03</v>
      </c>
      <c r="EK6" s="76">
        <f t="shared" si="14"/>
        <v>0.02</v>
      </c>
      <c r="EL6" s="76">
        <f t="shared" si="14"/>
        <v>0.01</v>
      </c>
      <c r="EM6" s="76">
        <f t="shared" si="14"/>
        <v>2.0499999999999998</v>
      </c>
      <c r="EN6" s="76">
        <f t="shared" si="14"/>
        <v>0.01</v>
      </c>
      <c r="EO6" s="75" t="str">
        <f>IF(EO7="","",IF(EO7="-","【-】","【"&amp;SUBSTITUTE(TEXT(EO7,"#,##0.00"),"-","△")&amp;"】"))</f>
        <v>【0.11】</v>
      </c>
    </row>
    <row r="7" spans="1:145" s="77" customFormat="1" x14ac:dyDescent="0.15">
      <c r="A7" s="61"/>
      <c r="B7" s="78">
        <v>2017</v>
      </c>
      <c r="C7" s="78">
        <v>102067</v>
      </c>
      <c r="D7" s="78">
        <v>47</v>
      </c>
      <c r="E7" s="78">
        <v>17</v>
      </c>
      <c r="F7" s="78">
        <v>5</v>
      </c>
      <c r="G7" s="78">
        <v>0</v>
      </c>
      <c r="H7" s="78" t="s">
        <v>110</v>
      </c>
      <c r="I7" s="78" t="s">
        <v>111</v>
      </c>
      <c r="J7" s="78" t="s">
        <v>112</v>
      </c>
      <c r="K7" s="78" t="s">
        <v>113</v>
      </c>
      <c r="L7" s="78" t="s">
        <v>114</v>
      </c>
      <c r="M7" s="78" t="s">
        <v>115</v>
      </c>
      <c r="N7" s="79" t="s">
        <v>116</v>
      </c>
      <c r="O7" s="79" t="s">
        <v>117</v>
      </c>
      <c r="P7" s="79">
        <v>4.6500000000000004</v>
      </c>
      <c r="Q7" s="79">
        <v>100</v>
      </c>
      <c r="R7" s="79">
        <v>2730</v>
      </c>
      <c r="S7" s="79">
        <v>49012</v>
      </c>
      <c r="T7" s="79">
        <v>443.46</v>
      </c>
      <c r="U7" s="79">
        <v>110.52</v>
      </c>
      <c r="V7" s="79">
        <v>2261</v>
      </c>
      <c r="W7" s="79">
        <v>2.29</v>
      </c>
      <c r="X7" s="79">
        <v>987.34</v>
      </c>
      <c r="Y7" s="79">
        <v>92.01</v>
      </c>
      <c r="Z7" s="79">
        <v>92.23</v>
      </c>
      <c r="AA7" s="79">
        <v>91.33</v>
      </c>
      <c r="AB7" s="79">
        <v>91.54</v>
      </c>
      <c r="AC7" s="79">
        <v>90.79</v>
      </c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>
        <v>0</v>
      </c>
      <c r="BG7" s="79">
        <v>0</v>
      </c>
      <c r="BH7" s="79">
        <v>0</v>
      </c>
      <c r="BI7" s="79">
        <v>0</v>
      </c>
      <c r="BJ7" s="79">
        <v>0</v>
      </c>
      <c r="BK7" s="79">
        <v>1126.77</v>
      </c>
      <c r="BL7" s="79">
        <v>1044.8</v>
      </c>
      <c r="BM7" s="79">
        <v>1081.8</v>
      </c>
      <c r="BN7" s="79">
        <v>974.93</v>
      </c>
      <c r="BO7" s="79">
        <v>855.8</v>
      </c>
      <c r="BP7" s="79">
        <v>814.89</v>
      </c>
      <c r="BQ7" s="79">
        <v>65.84</v>
      </c>
      <c r="BR7" s="79">
        <v>59.09</v>
      </c>
      <c r="BS7" s="79">
        <v>86.7</v>
      </c>
      <c r="BT7" s="79">
        <v>67.150000000000006</v>
      </c>
      <c r="BU7" s="79">
        <v>78.62</v>
      </c>
      <c r="BV7" s="79">
        <v>50.9</v>
      </c>
      <c r="BW7" s="79">
        <v>50.82</v>
      </c>
      <c r="BX7" s="79">
        <v>52.19</v>
      </c>
      <c r="BY7" s="79">
        <v>55.32</v>
      </c>
      <c r="BZ7" s="79">
        <v>59.8</v>
      </c>
      <c r="CA7" s="79">
        <v>60.64</v>
      </c>
      <c r="CB7" s="79">
        <v>205.62</v>
      </c>
      <c r="CC7" s="79">
        <v>238.58</v>
      </c>
      <c r="CD7" s="79">
        <v>163.59</v>
      </c>
      <c r="CE7" s="79">
        <v>222.66</v>
      </c>
      <c r="CF7" s="79">
        <v>189.63</v>
      </c>
      <c r="CG7" s="79">
        <v>293.27</v>
      </c>
      <c r="CH7" s="79">
        <v>300.52</v>
      </c>
      <c r="CI7" s="79">
        <v>296.14</v>
      </c>
      <c r="CJ7" s="79">
        <v>283.17</v>
      </c>
      <c r="CK7" s="79">
        <v>263.76</v>
      </c>
      <c r="CL7" s="79">
        <v>255.52</v>
      </c>
      <c r="CM7" s="79">
        <v>51.23</v>
      </c>
      <c r="CN7" s="79">
        <v>52.25</v>
      </c>
      <c r="CO7" s="79">
        <v>55.76</v>
      </c>
      <c r="CP7" s="79">
        <v>52.95</v>
      </c>
      <c r="CQ7" s="79">
        <v>51.79</v>
      </c>
      <c r="CR7" s="79">
        <v>53.78</v>
      </c>
      <c r="CS7" s="79">
        <v>53.24</v>
      </c>
      <c r="CT7" s="79">
        <v>52.31</v>
      </c>
      <c r="CU7" s="79">
        <v>60.65</v>
      </c>
      <c r="CV7" s="79">
        <v>51.75</v>
      </c>
      <c r="CW7" s="79">
        <v>52.49</v>
      </c>
      <c r="CX7" s="79">
        <v>92.31</v>
      </c>
      <c r="CY7" s="79">
        <v>92.23</v>
      </c>
      <c r="CZ7" s="79">
        <v>93.1</v>
      </c>
      <c r="DA7" s="79">
        <v>93.95</v>
      </c>
      <c r="DB7" s="79">
        <v>92.53</v>
      </c>
      <c r="DC7" s="79">
        <v>84.06</v>
      </c>
      <c r="DD7" s="79">
        <v>84.07</v>
      </c>
      <c r="DE7" s="79">
        <v>84.32</v>
      </c>
      <c r="DF7" s="79">
        <v>84.58</v>
      </c>
      <c r="DG7" s="79">
        <v>84.84</v>
      </c>
      <c r="DH7" s="79">
        <v>85.49</v>
      </c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>
        <v>0</v>
      </c>
      <c r="EF7" s="79">
        <v>0</v>
      </c>
      <c r="EG7" s="79">
        <v>0</v>
      </c>
      <c r="EH7" s="79">
        <v>0</v>
      </c>
      <c r="EI7" s="79">
        <v>0</v>
      </c>
      <c r="EJ7" s="79">
        <v>0.03</v>
      </c>
      <c r="EK7" s="79">
        <v>0.02</v>
      </c>
      <c r="EL7" s="79">
        <v>0.01</v>
      </c>
      <c r="EM7" s="79">
        <v>2.0499999999999998</v>
      </c>
      <c r="EN7" s="79">
        <v>0.01</v>
      </c>
      <c r="EO7" s="79">
        <v>0.11</v>
      </c>
    </row>
    <row r="8" spans="1:145" x14ac:dyDescent="0.15"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</row>
    <row r="9" spans="1:145" x14ac:dyDescent="0.15">
      <c r="A9" s="81"/>
      <c r="B9" s="81" t="s">
        <v>118</v>
      </c>
      <c r="C9" s="81" t="s">
        <v>119</v>
      </c>
      <c r="D9" s="81" t="s">
        <v>120</v>
      </c>
      <c r="E9" s="81" t="s">
        <v>121</v>
      </c>
      <c r="F9" s="81" t="s">
        <v>122</v>
      </c>
      <c r="R9" s="80"/>
      <c r="Y9" s="80"/>
      <c r="Z9" s="80"/>
      <c r="AA9" s="80"/>
      <c r="AB9" s="80"/>
      <c r="AC9" s="80"/>
      <c r="AD9" s="80"/>
      <c r="AE9" s="80"/>
      <c r="AF9" s="80"/>
      <c r="AG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D9" s="80"/>
      <c r="EE9" s="80"/>
      <c r="EF9" s="80"/>
      <c r="EG9" s="80"/>
      <c r="EH9" s="80"/>
      <c r="EI9" s="80"/>
      <c r="EJ9" s="80"/>
      <c r="EK9" s="80"/>
      <c r="EL9" s="80"/>
      <c r="EM9" s="80"/>
    </row>
    <row r="10" spans="1:145" x14ac:dyDescent="0.15">
      <c r="A10" s="81" t="s">
        <v>60</v>
      </c>
      <c r="B10" s="82">
        <f>DATEVALUE($B$6-4&amp;"年1月1日")</f>
        <v>41275</v>
      </c>
      <c r="C10" s="82">
        <f>DATEVALUE($B$6-3&amp;"年1月1日")</f>
        <v>41640</v>
      </c>
      <c r="D10" s="82">
        <f>DATEVALUE($B$6-2&amp;"年1月1日")</f>
        <v>42005</v>
      </c>
      <c r="E10" s="82">
        <f>DATEVALUE($B$6-1&amp;"年1月1日")</f>
        <v>42370</v>
      </c>
      <c r="F10" s="82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