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La/kYcFlqxCKluOdZ66EXMp9TASCKbqO8R83WRxzFSx1drKd1FEEFOIEipKY+w71+nLsT/YrH134dZ0rWQd2A==" workbookSaltValue="T5+zJDV/s98Zg8TJ9jE5H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<sst xmlns="http://schemas.openxmlformats.org/spreadsheetml/2006/main" count="225" uniqueCount="113">
  <si>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</si>
  <si>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</si>
  <si>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</si>
  <si>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</si>
  <si>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</si>
  <si>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</si>
  <si>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</si>
  <si>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</si>
  <si>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</si>
  <si>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</si>
  <si>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</si>
  <si>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</si>
  <si>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</si>
  <si>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</si>
  <si>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</si>
  <si>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</si>
  <si>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</si>
  <si>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</si>
  <si>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</si>
  <si>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</si>
  <si>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</si>
  <si>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</si>
  <si>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</si>
  <si>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</si>
  <si>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</si>
  <si>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</si>
  <si>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</si>
  <si>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</si>
  <si>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</si>
  <si>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</si>
  <si>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</si>
  <si>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</si>
  <si>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</si>
  <si>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</si>
  <si>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</si>
  <si>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</si>
  <si>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</si>
  <si>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</si>
  <si>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</si>
  <si>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</si>
  <si>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</si>
  <si>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</si>
  <si>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</si>
  <si>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</si>
  <si>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</si>
  <si>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</si>
  <si>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</si>
  <si>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</si>
  <si>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</si>
  <si>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</si>
  <si>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</si>
  <si>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</si>
  <si>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</si>
  <si>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</si>
  <si>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</si>
  <si>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</si>
  <si>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</si>
  <si>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</si>
  <si>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</si>
  <si>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</si>
  <si>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</si>
  <si>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</si>
  <si>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</si>
  <si>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</si>
  <si>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</si>
  <si>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</si>
  <si>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</si>
  <si>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</si>
  <si>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</si>
  <si>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</si>
  <si>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</si>
  <si>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</si>
  <si>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</si>
  <si>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</si>
  <si>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</si>
  <si>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</si>
  <si>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</si>
  <si>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</si>
  <si>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</si>
  <si>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</si>
  <si>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</si>
  <si>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</si>
  <si>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</si>
  <si>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</si>
  <si>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</si>
  <si>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</si>
  <si>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</si>
  <si>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</si>
  <si>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</si>
  <si>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</si>
  <si>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</si>
  <si>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</si>
  <si>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</si>
  <si>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</si>
  <si>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</si>
  <si>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</si>
  <si>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</si>
  <si>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</si>
  <si>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</si>
  <si>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</si>
  <si>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</si>
  <si>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</si>
  <si>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</si>
  <si>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</si>
  <si>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</si>
  <si>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</si>
  <si>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</si>
  <si>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</si>
  <si>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</si>
  <si>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</si>
  <si>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は、若干の改善が見られ、類似団体の平均を上回っているが、この数値は収益に一般会計からの繰入金が含まれているためである。今後、老朽化による施設や管路の更新等に多大な費用を要することが見込まれることから、引き続き収入の確保及び支出の削減に努める。
 ④企業債残高対給水収益比率
  類似団体と比較すると低い状況であるが、ここ数年は建設投資及び更新投資に要する新たな借り入れを行っている。更に過疎地域自立促進計画に基づき過疎対策債も借り入れている状況であるため、今後も計画的な企業債発行を行う必要がある。
⑤料金回収率
  類似団体等より高いが100％を下回っているので、給水に係る費用が給水収益以外の収入で補填されている状況である。
⑥給水原価
  類似団体より低いが、供給単価よりも高くなっているため、更なる維持管理費の削減に努める必要がある。
⑦施設利用率・➇有収率
  類似団体の平均を上回っているが、老朽化が原因とみられる漏水の影響で若干有収率が低めになっている。今後、計画的な更新を進める必要がある。</t>
    <phoneticPr fontId="4"/>
  </si>
  <si>
    <t>　管路更新率は、類似団体と比べかなり低い状況である。老朽化が原因と思われる漏水が頻発しているため、財政バランスも考慮し耐震化も含めた計画的な更新を行う必要がある。</t>
    <phoneticPr fontId="4"/>
  </si>
  <si>
    <t xml:space="preserve">  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</si>
</sst>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0.01</c:v>
                </c:pt>
                <c:pt idx="2">
                  <c:v>0.02</c:v>
                </c:pt>
                <c:pt idx="3">
                  <c:v>0.17</c:v>
                </c:pt>
                <c:pt idx="4">
                  <c:v>0.03</c:v>
                </c:pt>
              </c:numCache>
            </c:numRef>
          </c:val>
          <c:extLst xmlns:c16r2="http://schemas.microsoft.com/office/drawing/2015/06/chart">
            <c:ext xmlns:c16="http://schemas.microsoft.com/office/drawing/2014/chart" uri="{C3380CC4-5D6E-409C-BE32-E72D297353CC}">
              <c16:uniqueId val="{00000000-3E9E-492D-B70C-81952224379A}"/>
            </c:ext>
          </c:extLst>
        </c:ser>
        <c:dLbls>
          <c:showLegendKey val="0"/>
          <c:showVal val="0"/>
          <c:showCatName val="0"/>
          <c:showSerName val="0"/>
          <c:showPercent val="0"/>
          <c:showBubbleSize val="0"/>
        </c:dLbls>
        <c:gapWidth val="150"/>
        <c:axId val="96062080"/>
        <c:axId val="960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xmlns:c16r2="http://schemas.microsoft.com/office/drawing/2015/06/chart">
            <c:ext xmlns:c16="http://schemas.microsoft.com/office/drawing/2014/chart" uri="{C3380CC4-5D6E-409C-BE32-E72D297353CC}">
              <c16:uniqueId val="{00000001-3E9E-492D-B70C-81952224379A}"/>
            </c:ext>
          </c:extLst>
        </c:ser>
        <c:dLbls>
          <c:showLegendKey val="0"/>
          <c:showVal val="0"/>
          <c:showCatName val="0"/>
          <c:showSerName val="0"/>
          <c:showPercent val="0"/>
          <c:showBubbleSize val="0"/>
        </c:dLbls>
        <c:marker val="1"/>
        <c:smooth val="0"/>
        <c:axId val="96062080"/>
        <c:axId val="96072448"/>
      </c:lineChart>
      <c:dateAx>
        <c:axId val="96062080"/>
        <c:scaling>
          <c:orientation val="minMax"/>
        </c:scaling>
        <c:delete val="1"/>
        <c:axPos val="b"/>
        <c:numFmt formatCode="ge" sourceLinked="1"/>
        <c:majorTickMark val="none"/>
        <c:minorTickMark val="none"/>
        <c:tickLblPos val="none"/>
        <c:crossAx val="96072448"/>
        <c:crosses val="autoZero"/>
        <c:auto val="1"/>
        <c:lblOffset val="100"/>
        <c:baseTimeUnit val="years"/>
      </c:dateAx>
      <c:valAx>
        <c:axId val="960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74.17</c:v>
                </c:pt>
                <c:pt idx="1">
                  <c:v>74.489999999999995</c:v>
                </c:pt>
                <c:pt idx="2">
                  <c:v>73.290000000000006</c:v>
                </c:pt>
                <c:pt idx="3">
                  <c:v>75.08</c:v>
                </c:pt>
                <c:pt idx="4">
                  <c:v>74.33</c:v>
                </c:pt>
              </c:numCache>
            </c:numRef>
          </c:val>
          <c:extLst xmlns:c16r2="http://schemas.microsoft.com/office/drawing/2015/06/chart">
            <c:ext xmlns:c16="http://schemas.microsoft.com/office/drawing/2014/chart" uri="{C3380CC4-5D6E-409C-BE32-E72D297353CC}">
              <c16:uniqueId val="{00000000-F3E5-45F7-B1C6-66F05CC38707}"/>
            </c:ext>
          </c:extLst>
        </c:ser>
        <c:dLbls>
          <c:showLegendKey val="0"/>
          <c:showVal val="0"/>
          <c:showCatName val="0"/>
          <c:showSerName val="0"/>
          <c:showPercent val="0"/>
          <c:showBubbleSize val="0"/>
        </c:dLbls>
        <c:gapWidth val="150"/>
        <c:axId val="100096640"/>
        <c:axId val="1001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xmlns:c16r2="http://schemas.microsoft.com/office/drawing/2015/06/chart">
            <c:ext xmlns:c16="http://schemas.microsoft.com/office/drawing/2014/chart" uri="{C3380CC4-5D6E-409C-BE32-E72D297353CC}">
              <c16:uniqueId val="{00000001-F3E5-45F7-B1C6-66F05CC38707}"/>
            </c:ext>
          </c:extLst>
        </c:ser>
        <c:dLbls>
          <c:showLegendKey val="0"/>
          <c:showVal val="0"/>
          <c:showCatName val="0"/>
          <c:showSerName val="0"/>
          <c:showPercent val="0"/>
          <c:showBubbleSize val="0"/>
        </c:dLbls>
        <c:marker val="1"/>
        <c:smooth val="0"/>
        <c:axId val="100096640"/>
        <c:axId val="100102912"/>
      </c:lineChart>
      <c:dateAx>
        <c:axId val="100096640"/>
        <c:scaling>
          <c:orientation val="minMax"/>
        </c:scaling>
        <c:delete val="1"/>
        <c:axPos val="b"/>
        <c:numFmt formatCode="ge" sourceLinked="1"/>
        <c:majorTickMark val="none"/>
        <c:minorTickMark val="none"/>
        <c:tickLblPos val="none"/>
        <c:crossAx val="100102912"/>
        <c:crosses val="autoZero"/>
        <c:auto val="1"/>
        <c:lblOffset val="100"/>
        <c:baseTimeUnit val="years"/>
      </c:dateAx>
      <c:valAx>
        <c:axId val="1001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92.24</c:v>
                </c:pt>
                <c:pt idx="1">
                  <c:v>90.03</c:v>
                </c:pt>
                <c:pt idx="2">
                  <c:v>90.38</c:v>
                </c:pt>
                <c:pt idx="3">
                  <c:v>88.92</c:v>
                </c:pt>
                <c:pt idx="4">
                  <c:v>88.46</c:v>
                </c:pt>
              </c:numCache>
            </c:numRef>
          </c:val>
          <c:extLst xmlns:c16r2="http://schemas.microsoft.com/office/drawing/2015/06/chart">
            <c:ext xmlns:c16="http://schemas.microsoft.com/office/drawing/2014/chart" uri="{C3380CC4-5D6E-409C-BE32-E72D297353CC}">
              <c16:uniqueId val="{00000000-BD31-4D57-A8A9-A57AFE29A1A2}"/>
            </c:ext>
          </c:extLst>
        </c:ser>
        <c:dLbls>
          <c:showLegendKey val="0"/>
          <c:showVal val="0"/>
          <c:showCatName val="0"/>
          <c:showSerName val="0"/>
          <c:showPercent val="0"/>
          <c:showBubbleSize val="0"/>
        </c:dLbls>
        <c:gapWidth val="150"/>
        <c:axId val="100142080"/>
        <c:axId val="1001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xmlns:c16r2="http://schemas.microsoft.com/office/drawing/2015/06/chart">
            <c:ext xmlns:c16="http://schemas.microsoft.com/office/drawing/2014/chart" uri="{C3380CC4-5D6E-409C-BE32-E72D297353CC}">
              <c16:uniqueId val="{00000001-BD31-4D57-A8A9-A57AFE29A1A2}"/>
            </c:ext>
          </c:extLst>
        </c:ser>
        <c:dLbls>
          <c:showLegendKey val="0"/>
          <c:showVal val="0"/>
          <c:showCatName val="0"/>
          <c:showSerName val="0"/>
          <c:showPercent val="0"/>
          <c:showBubbleSize val="0"/>
        </c:dLbls>
        <c:marker val="1"/>
        <c:smooth val="0"/>
        <c:axId val="100142080"/>
        <c:axId val="100144256"/>
      </c:lineChart>
      <c:dateAx>
        <c:axId val="100142080"/>
        <c:scaling>
          <c:orientation val="minMax"/>
        </c:scaling>
        <c:delete val="1"/>
        <c:axPos val="b"/>
        <c:numFmt formatCode="ge" sourceLinked="1"/>
        <c:majorTickMark val="none"/>
        <c:minorTickMark val="none"/>
        <c:tickLblPos val="none"/>
        <c:crossAx val="100144256"/>
        <c:crosses val="autoZero"/>
        <c:auto val="1"/>
        <c:lblOffset val="100"/>
        <c:baseTimeUnit val="years"/>
      </c:dateAx>
      <c:valAx>
        <c:axId val="1001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83.98</c:v>
                </c:pt>
                <c:pt idx="1">
                  <c:v>86.27</c:v>
                </c:pt>
                <c:pt idx="2">
                  <c:v>87.49</c:v>
                </c:pt>
                <c:pt idx="3">
                  <c:v>86.09</c:v>
                </c:pt>
                <c:pt idx="4">
                  <c:v>88.57</c:v>
                </c:pt>
              </c:numCache>
            </c:numRef>
          </c:val>
          <c:extLst xmlns:c16r2="http://schemas.microsoft.com/office/drawing/2015/06/chart">
            <c:ext xmlns:c16="http://schemas.microsoft.com/office/drawing/2014/chart" uri="{C3380CC4-5D6E-409C-BE32-E72D297353CC}">
              <c16:uniqueId val="{00000000-E191-4B90-BEBB-F38D05D9CD1E}"/>
            </c:ext>
          </c:extLst>
        </c:ser>
        <c:dLbls>
          <c:showLegendKey val="0"/>
          <c:showVal val="0"/>
          <c:showCatName val="0"/>
          <c:showSerName val="0"/>
          <c:showPercent val="0"/>
          <c:showBubbleSize val="0"/>
        </c:dLbls>
        <c:gapWidth val="150"/>
        <c:axId val="97532928"/>
        <c:axId val="975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xmlns:c16r2="http://schemas.microsoft.com/office/drawing/2015/06/chart">
            <c:ext xmlns:c16="http://schemas.microsoft.com/office/drawing/2014/chart" uri="{C3380CC4-5D6E-409C-BE32-E72D297353CC}">
              <c16:uniqueId val="{00000001-E191-4B90-BEBB-F38D05D9CD1E}"/>
            </c:ext>
          </c:extLst>
        </c:ser>
        <c:dLbls>
          <c:showLegendKey val="0"/>
          <c:showVal val="0"/>
          <c:showCatName val="0"/>
          <c:showSerName val="0"/>
          <c:showPercent val="0"/>
          <c:showBubbleSize val="0"/>
        </c:dLbls>
        <c:marker val="1"/>
        <c:smooth val="0"/>
        <c:axId val="97532928"/>
        <c:axId val="97547392"/>
      </c:lineChart>
      <c:dateAx>
        <c:axId val="97532928"/>
        <c:scaling>
          <c:orientation val="minMax"/>
        </c:scaling>
        <c:delete val="1"/>
        <c:axPos val="b"/>
        <c:numFmt formatCode="ge" sourceLinked="1"/>
        <c:majorTickMark val="none"/>
        <c:minorTickMark val="none"/>
        <c:tickLblPos val="none"/>
        <c:crossAx val="97547392"/>
        <c:crosses val="autoZero"/>
        <c:auto val="1"/>
        <c:lblOffset val="100"/>
        <c:baseTimeUnit val="years"/>
      </c:dateAx>
      <c:valAx>
        <c:axId val="97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4-4674-8743-FC903C03D7D7}"/>
            </c:ext>
          </c:extLst>
        </c:ser>
        <c:dLbls>
          <c:showLegendKey val="0"/>
          <c:showVal val="0"/>
          <c:showCatName val="0"/>
          <c:showSerName val="0"/>
          <c:showPercent val="0"/>
          <c:showBubbleSize val="0"/>
        </c:dLbls>
        <c:gapWidth val="150"/>
        <c:axId val="97574272"/>
        <c:axId val="97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4-4674-8743-FC903C03D7D7}"/>
            </c:ext>
          </c:extLst>
        </c:ser>
        <c:dLbls>
          <c:showLegendKey val="0"/>
          <c:showVal val="0"/>
          <c:showCatName val="0"/>
          <c:showSerName val="0"/>
          <c:showPercent val="0"/>
          <c:showBubbleSize val="0"/>
        </c:dLbls>
        <c:marker val="1"/>
        <c:smooth val="0"/>
        <c:axId val="97574272"/>
        <c:axId val="97924608"/>
      </c:lineChart>
      <c:dateAx>
        <c:axId val="97574272"/>
        <c:scaling>
          <c:orientation val="minMax"/>
        </c:scaling>
        <c:delete val="1"/>
        <c:axPos val="b"/>
        <c:numFmt formatCode="ge" sourceLinked="1"/>
        <c:majorTickMark val="none"/>
        <c:minorTickMark val="none"/>
        <c:tickLblPos val="none"/>
        <c:crossAx val="97924608"/>
        <c:crosses val="autoZero"/>
        <c:auto val="1"/>
        <c:lblOffset val="100"/>
        <c:baseTimeUnit val="years"/>
      </c:dateAx>
      <c:valAx>
        <c:axId val="97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7-44FB-BC0B-46EFDD090309}"/>
            </c:ext>
          </c:extLst>
        </c:ser>
        <c:dLbls>
          <c:showLegendKey val="0"/>
          <c:showVal val="0"/>
          <c:showCatName val="0"/>
          <c:showSerName val="0"/>
          <c:showPercent val="0"/>
          <c:showBubbleSize val="0"/>
        </c:dLbls>
        <c:gapWidth val="150"/>
        <c:axId val="97955840"/>
        <c:axId val="97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7-44FB-BC0B-46EFDD090309}"/>
            </c:ext>
          </c:extLst>
        </c:ser>
        <c:dLbls>
          <c:showLegendKey val="0"/>
          <c:showVal val="0"/>
          <c:showCatName val="0"/>
          <c:showSerName val="0"/>
          <c:showPercent val="0"/>
          <c:showBubbleSize val="0"/>
        </c:dLbls>
        <c:marker val="1"/>
        <c:smooth val="0"/>
        <c:axId val="97955840"/>
        <c:axId val="97957760"/>
      </c:lineChart>
      <c:dateAx>
        <c:axId val="97955840"/>
        <c:scaling>
          <c:orientation val="minMax"/>
        </c:scaling>
        <c:delete val="1"/>
        <c:axPos val="b"/>
        <c:numFmt formatCode="ge" sourceLinked="1"/>
        <c:majorTickMark val="none"/>
        <c:minorTickMark val="none"/>
        <c:tickLblPos val="none"/>
        <c:crossAx val="97957760"/>
        <c:crosses val="autoZero"/>
        <c:auto val="1"/>
        <c:lblOffset val="100"/>
        <c:baseTimeUnit val="years"/>
      </c:dateAx>
      <c:valAx>
        <c:axId val="97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C4-4CEB-B37D-C58A86DB8A27}"/>
            </c:ext>
          </c:extLst>
        </c:ser>
        <c:dLbls>
          <c:showLegendKey val="0"/>
          <c:showVal val="0"/>
          <c:showCatName val="0"/>
          <c:showSerName val="0"/>
          <c:showPercent val="0"/>
          <c:showBubbleSize val="0"/>
        </c:dLbls>
        <c:gapWidth val="150"/>
        <c:axId val="97741440"/>
        <c:axId val="977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C4-4CEB-B37D-C58A86DB8A27}"/>
            </c:ext>
          </c:extLst>
        </c:ser>
        <c:dLbls>
          <c:showLegendKey val="0"/>
          <c:showVal val="0"/>
          <c:showCatName val="0"/>
          <c:showSerName val="0"/>
          <c:showPercent val="0"/>
          <c:showBubbleSize val="0"/>
        </c:dLbls>
        <c:marker val="1"/>
        <c:smooth val="0"/>
        <c:axId val="97741440"/>
        <c:axId val="97743616"/>
      </c:lineChart>
      <c:dateAx>
        <c:axId val="97741440"/>
        <c:scaling>
          <c:orientation val="minMax"/>
        </c:scaling>
        <c:delete val="1"/>
        <c:axPos val="b"/>
        <c:numFmt formatCode="ge" sourceLinked="1"/>
        <c:majorTickMark val="none"/>
        <c:minorTickMark val="none"/>
        <c:tickLblPos val="none"/>
        <c:crossAx val="97743616"/>
        <c:crosses val="autoZero"/>
        <c:auto val="1"/>
        <c:lblOffset val="100"/>
        <c:baseTimeUnit val="years"/>
      </c:dateAx>
      <c:valAx>
        <c:axId val="977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B0-4D11-8FEB-54B77AADBCA5}"/>
            </c:ext>
          </c:extLst>
        </c:ser>
        <c:dLbls>
          <c:showLegendKey val="0"/>
          <c:showVal val="0"/>
          <c:showCatName val="0"/>
          <c:showSerName val="0"/>
          <c:showPercent val="0"/>
          <c:showBubbleSize val="0"/>
        </c:dLbls>
        <c:gapWidth val="150"/>
        <c:axId val="97778688"/>
        <c:axId val="977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B0-4D11-8FEB-54B77AADBCA5}"/>
            </c:ext>
          </c:extLst>
        </c:ser>
        <c:dLbls>
          <c:showLegendKey val="0"/>
          <c:showVal val="0"/>
          <c:showCatName val="0"/>
          <c:showSerName val="0"/>
          <c:showPercent val="0"/>
          <c:showBubbleSize val="0"/>
        </c:dLbls>
        <c:marker val="1"/>
        <c:smooth val="0"/>
        <c:axId val="97778688"/>
        <c:axId val="97780864"/>
      </c:lineChart>
      <c:dateAx>
        <c:axId val="97778688"/>
        <c:scaling>
          <c:orientation val="minMax"/>
        </c:scaling>
        <c:delete val="1"/>
        <c:axPos val="b"/>
        <c:numFmt formatCode="ge" sourceLinked="1"/>
        <c:majorTickMark val="none"/>
        <c:minorTickMark val="none"/>
        <c:tickLblPos val="none"/>
        <c:crossAx val="97780864"/>
        <c:crosses val="autoZero"/>
        <c:auto val="1"/>
        <c:lblOffset val="100"/>
        <c:baseTimeUnit val="years"/>
      </c:dateAx>
      <c:valAx>
        <c:axId val="97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358.35</c:v>
                </c:pt>
                <c:pt idx="1">
                  <c:v>352.48</c:v>
                </c:pt>
                <c:pt idx="2">
                  <c:v>350.56</c:v>
                </c:pt>
                <c:pt idx="3">
                  <c:v>359.07</c:v>
                </c:pt>
                <c:pt idx="4">
                  <c:v>361.41</c:v>
                </c:pt>
              </c:numCache>
            </c:numRef>
          </c:val>
          <c:extLst xmlns:c16r2="http://schemas.microsoft.com/office/drawing/2015/06/chart">
            <c:ext xmlns:c16="http://schemas.microsoft.com/office/drawing/2014/chart" uri="{C3380CC4-5D6E-409C-BE32-E72D297353CC}">
              <c16:uniqueId val="{00000000-C454-469D-893E-97A343AAD076}"/>
            </c:ext>
          </c:extLst>
        </c:ser>
        <c:dLbls>
          <c:showLegendKey val="0"/>
          <c:showVal val="0"/>
          <c:showCatName val="0"/>
          <c:showSerName val="0"/>
          <c:showPercent val="0"/>
          <c:showBubbleSize val="0"/>
        </c:dLbls>
        <c:gapWidth val="150"/>
        <c:axId val="97826304"/>
        <c:axId val="978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xmlns:c16r2="http://schemas.microsoft.com/office/drawing/2015/06/chart">
            <c:ext xmlns:c16="http://schemas.microsoft.com/office/drawing/2014/chart" uri="{C3380CC4-5D6E-409C-BE32-E72D297353CC}">
              <c16:uniqueId val="{00000001-C454-469D-893E-97A343AAD076}"/>
            </c:ext>
          </c:extLst>
        </c:ser>
        <c:dLbls>
          <c:showLegendKey val="0"/>
          <c:showVal val="0"/>
          <c:showCatName val="0"/>
          <c:showSerName val="0"/>
          <c:showPercent val="0"/>
          <c:showBubbleSize val="0"/>
        </c:dLbls>
        <c:marker val="1"/>
        <c:smooth val="0"/>
        <c:axId val="97826304"/>
        <c:axId val="97828224"/>
      </c:lineChart>
      <c:dateAx>
        <c:axId val="97826304"/>
        <c:scaling>
          <c:orientation val="minMax"/>
        </c:scaling>
        <c:delete val="1"/>
        <c:axPos val="b"/>
        <c:numFmt formatCode="ge" sourceLinked="1"/>
        <c:majorTickMark val="none"/>
        <c:minorTickMark val="none"/>
        <c:tickLblPos val="none"/>
        <c:crossAx val="97828224"/>
        <c:crosses val="autoZero"/>
        <c:auto val="1"/>
        <c:lblOffset val="100"/>
        <c:baseTimeUnit val="years"/>
      </c:dateAx>
      <c:valAx>
        <c:axId val="978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72.569999999999993</c:v>
                </c:pt>
                <c:pt idx="1">
                  <c:v>73.95</c:v>
                </c:pt>
                <c:pt idx="2">
                  <c:v>76.069999999999993</c:v>
                </c:pt>
                <c:pt idx="3">
                  <c:v>75.66</c:v>
                </c:pt>
                <c:pt idx="4">
                  <c:v>78.33</c:v>
                </c:pt>
              </c:numCache>
            </c:numRef>
          </c:val>
          <c:extLst xmlns:c16r2="http://schemas.microsoft.com/office/drawing/2015/06/chart">
            <c:ext xmlns:c16="http://schemas.microsoft.com/office/drawing/2014/chart" uri="{C3380CC4-5D6E-409C-BE32-E72D297353CC}">
              <c16:uniqueId val="{00000000-7FCE-49DD-822A-E8D1C5AFCD3F}"/>
            </c:ext>
          </c:extLst>
        </c:ser>
        <c:dLbls>
          <c:showLegendKey val="0"/>
          <c:showVal val="0"/>
          <c:showCatName val="0"/>
          <c:showSerName val="0"/>
          <c:showPercent val="0"/>
          <c:showBubbleSize val="0"/>
        </c:dLbls>
        <c:gapWidth val="150"/>
        <c:axId val="100353920"/>
        <c:axId val="1003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xmlns:c16r2="http://schemas.microsoft.com/office/drawing/2015/06/chart">
            <c:ext xmlns:c16="http://schemas.microsoft.com/office/drawing/2014/chart" uri="{C3380CC4-5D6E-409C-BE32-E72D297353CC}">
              <c16:uniqueId val="{00000001-7FCE-49DD-822A-E8D1C5AFCD3F}"/>
            </c:ext>
          </c:extLst>
        </c:ser>
        <c:dLbls>
          <c:showLegendKey val="0"/>
          <c:showVal val="0"/>
          <c:showCatName val="0"/>
          <c:showSerName val="0"/>
          <c:showPercent val="0"/>
          <c:showBubbleSize val="0"/>
        </c:dLbls>
        <c:marker val="1"/>
        <c:smooth val="0"/>
        <c:axId val="100353920"/>
        <c:axId val="100364288"/>
      </c:lineChart>
      <c:dateAx>
        <c:axId val="100353920"/>
        <c:scaling>
          <c:orientation val="minMax"/>
        </c:scaling>
        <c:delete val="1"/>
        <c:axPos val="b"/>
        <c:numFmt formatCode="ge" sourceLinked="1"/>
        <c:majorTickMark val="none"/>
        <c:minorTickMark val="none"/>
        <c:tickLblPos val="none"/>
        <c:crossAx val="100364288"/>
        <c:crosses val="autoZero"/>
        <c:auto val="1"/>
        <c:lblOffset val="100"/>
        <c:baseTimeUnit val="years"/>
      </c:dateAx>
      <c:valAx>
        <c:axId val="1003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112.74</c:v>
                </c:pt>
                <c:pt idx="1">
                  <c:v>112.64</c:v>
                </c:pt>
                <c:pt idx="2">
                  <c:v>109.11</c:v>
                </c:pt>
                <c:pt idx="3">
                  <c:v>108.77</c:v>
                </c:pt>
                <c:pt idx="4">
                  <c:v>105.31</c:v>
                </c:pt>
              </c:numCache>
            </c:numRef>
          </c:val>
          <c:extLst xmlns:c16r2="http://schemas.microsoft.com/office/drawing/2015/06/chart">
            <c:ext xmlns:c16="http://schemas.microsoft.com/office/drawing/2014/chart" uri="{C3380CC4-5D6E-409C-BE32-E72D297353CC}">
              <c16:uniqueId val="{00000000-55FF-47A3-A99D-11B692C6FABC}"/>
            </c:ext>
          </c:extLst>
        </c:ser>
        <c:dLbls>
          <c:showLegendKey val="0"/>
          <c:showVal val="0"/>
          <c:showCatName val="0"/>
          <c:showSerName val="0"/>
          <c:showPercent val="0"/>
          <c:showBubbleSize val="0"/>
        </c:dLbls>
        <c:gapWidth val="150"/>
        <c:axId val="100400128"/>
        <c:axId val="1000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xmlns:c16r2="http://schemas.microsoft.com/office/drawing/2015/06/chart">
            <c:ext xmlns:c16="http://schemas.microsoft.com/office/drawing/2014/chart" uri="{C3380CC4-5D6E-409C-BE32-E72D297353CC}">
              <c16:uniqueId val="{00000001-55FF-47A3-A99D-11B692C6FABC}"/>
            </c:ext>
          </c:extLst>
        </c:ser>
        <c:dLbls>
          <c:showLegendKey val="0"/>
          <c:showVal val="0"/>
          <c:showCatName val="0"/>
          <c:showSerName val="0"/>
          <c:showPercent val="0"/>
          <c:showBubbleSize val="0"/>
        </c:dLbls>
        <c:marker val="1"/>
        <c:smooth val="0"/>
        <c:axId val="100400128"/>
        <c:axId val="100073856"/>
      </c:lineChart>
      <c:dateAx>
        <c:axId val="100400128"/>
        <c:scaling>
          <c:orientation val="minMax"/>
        </c:scaling>
        <c:delete val="1"/>
        <c:axPos val="b"/>
        <c:numFmt formatCode="ge" sourceLinked="1"/>
        <c:majorTickMark val="none"/>
        <c:minorTickMark val="none"/>
        <c:tickLblPos val="none"/>
        <c:crossAx val="100073856"/>
        <c:crosses val="autoZero"/>
        <c:auto val="1"/>
        <c:lblOffset val="100"/>
        <c:baseTimeUnit val="years"/>
      </c:dateAx>
      <c:valAx>
        <c:axId val="1000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沼田市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48170</v>
      </c>
      <c r="AM8" s="66"/>
      <c r="AN8" s="66"/>
      <c r="AO8" s="66"/>
      <c r="AP8" s="66"/>
      <c r="AQ8" s="66"/>
      <c r="AR8" s="66"/>
      <c r="AS8" s="66"/>
      <c r="AT8" s="65">
        <f>データ!$S$6</f>
        <v>443.46</v>
      </c>
      <c r="AU8" s="65"/>
      <c r="AV8" s="65"/>
      <c r="AW8" s="65"/>
      <c r="AX8" s="65"/>
      <c r="AY8" s="65"/>
      <c r="AZ8" s="65"/>
      <c r="BA8" s="65"/>
      <c r="BB8" s="65">
        <f>データ!$T$6</f>
        <v>108.62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43.98</v>
      </c>
      <c r="Q10" s="65"/>
      <c r="R10" s="65"/>
      <c r="S10" s="65"/>
      <c r="T10" s="65"/>
      <c r="U10" s="65"/>
      <c r="V10" s="65"/>
      <c r="W10" s="66">
        <f>データ!$Q$6</f>
        <v>1447</v>
      </c>
      <c r="X10" s="66"/>
      <c r="Y10" s="66"/>
      <c r="Z10" s="66"/>
      <c r="AA10" s="66"/>
      <c r="AB10" s="66"/>
      <c r="AC10" s="66"/>
      <c r="AD10" s="2"/>
      <c r="AE10" s="2"/>
      <c r="AF10" s="2"/>
      <c r="AG10" s="2"/>
      <c r="AH10" s="2"/>
      <c r="AI10" s="2"/>
      <c r="AJ10" s="2"/>
      <c r="AK10" s="2"/>
      <c r="AL10" s="66">
        <f>データ!$U$6</f>
        <v>21050</v>
      </c>
      <c r="AM10" s="66"/>
      <c r="AN10" s="66"/>
      <c r="AO10" s="66"/>
      <c r="AP10" s="66"/>
      <c r="AQ10" s="66"/>
      <c r="AR10" s="66"/>
      <c r="AS10" s="66"/>
      <c r="AT10" s="65">
        <f>データ!$V$6</f>
        <v>178.3</v>
      </c>
      <c r="AU10" s="65"/>
      <c r="AV10" s="65"/>
      <c r="AW10" s="65"/>
      <c r="AX10" s="65"/>
      <c r="AY10" s="65"/>
      <c r="AZ10" s="65"/>
      <c r="BA10" s="65"/>
      <c r="BB10" s="65">
        <f>データ!$W$6</f>
        <v>118.06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43</v>
      </c>
      <c r="O85" s="27" t="str">
        <f>データ!EN6</f>
        <v>【0.54】</v>
      </c>
    </row>
  </sheetData>
  <sheetProtection algorithmName="SHA-512" hashValue="S7DNaZeSxq3KrhBkjQbBPW/0AYV9cUDMt7SjXPZBeUdjcIY4Uwm4Z19z5GxvLoKbDfp09FXnN6Y/8RBn6sN0Og==" saltValue="VE6/jPE2lRPUoS/G/8ct9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43.98</v>
      </c>
      <c r="Q6" s="35">
        <f t="shared" si="3"/>
        <v>1447</v>
      </c>
      <c r="R6" s="35">
        <f t="shared" si="3"/>
        <v>48170</v>
      </c>
      <c r="S6" s="35">
        <f t="shared" si="3"/>
        <v>443.46</v>
      </c>
      <c r="T6" s="35">
        <f t="shared" si="3"/>
        <v>108.62</v>
      </c>
      <c r="U6" s="35">
        <f t="shared" si="3"/>
        <v>21050</v>
      </c>
      <c r="V6" s="35">
        <f t="shared" si="3"/>
        <v>178.3</v>
      </c>
      <c r="W6" s="35">
        <f t="shared" si="3"/>
        <v>118.06</v>
      </c>
      <c r="X6" s="36">
        <f>IF(X7="",NA(),X7)</f>
        <v>83.98</v>
      </c>
      <c r="Y6" s="36">
        <f t="shared" ref="Y6:AG6" si="4">IF(Y7="",NA(),Y7)</f>
        <v>86.27</v>
      </c>
      <c r="Z6" s="36">
        <f t="shared" si="4"/>
        <v>87.49</v>
      </c>
      <c r="AA6" s="36">
        <f t="shared" si="4"/>
        <v>86.09</v>
      </c>
      <c r="AB6" s="36">
        <f t="shared" si="4"/>
        <v>88.57</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358.35</v>
      </c>
      <c r="BF6" s="36">
        <f t="shared" ref="BF6:BN6" si="7">IF(BF7="",NA(),BF7)</f>
        <v>352.48</v>
      </c>
      <c r="BG6" s="36">
        <f t="shared" si="7"/>
        <v>350.56</v>
      </c>
      <c r="BH6" s="36">
        <f t="shared" si="7"/>
        <v>359.07</v>
      </c>
      <c r="BI6" s="36">
        <f t="shared" si="7"/>
        <v>361.41</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72.569999999999993</v>
      </c>
      <c r="BQ6" s="36">
        <f t="shared" ref="BQ6:BY6" si="8">IF(BQ7="",NA(),BQ7)</f>
        <v>73.95</v>
      </c>
      <c r="BR6" s="36">
        <f t="shared" si="8"/>
        <v>76.069999999999993</v>
      </c>
      <c r="BS6" s="36">
        <f t="shared" si="8"/>
        <v>75.66</v>
      </c>
      <c r="BT6" s="36">
        <f t="shared" si="8"/>
        <v>78.33</v>
      </c>
      <c r="BU6" s="36">
        <f t="shared" si="8"/>
        <v>54.45</v>
      </c>
      <c r="BV6" s="36">
        <f t="shared" si="8"/>
        <v>54.33</v>
      </c>
      <c r="BW6" s="36">
        <f t="shared" si="8"/>
        <v>55.02</v>
      </c>
      <c r="BX6" s="36">
        <f t="shared" si="8"/>
        <v>59.33</v>
      </c>
      <c r="BY6" s="36">
        <f t="shared" si="8"/>
        <v>55.46</v>
      </c>
      <c r="BZ6" s="35" t="str">
        <f>IF(BZ7="","",IF(BZ7="-","【-】","【"&amp;SUBSTITUTE(TEXT(BZ7,"#,##0.00"),"-","△")&amp;"】"))</f>
        <v>【54.36】</v>
      </c>
      <c r="CA6" s="36">
        <f>IF(CA7="",NA(),CA7)</f>
        <v>112.74</v>
      </c>
      <c r="CB6" s="36">
        <f t="shared" ref="CB6:CJ6" si="9">IF(CB7="",NA(),CB7)</f>
        <v>112.64</v>
      </c>
      <c r="CC6" s="36">
        <f t="shared" si="9"/>
        <v>109.11</v>
      </c>
      <c r="CD6" s="36">
        <f t="shared" si="9"/>
        <v>108.77</v>
      </c>
      <c r="CE6" s="36">
        <f t="shared" si="9"/>
        <v>105.31</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74.17</v>
      </c>
      <c r="CM6" s="36">
        <f t="shared" ref="CM6:CU6" si="10">IF(CM7="",NA(),CM7)</f>
        <v>74.489999999999995</v>
      </c>
      <c r="CN6" s="36">
        <f t="shared" si="10"/>
        <v>73.290000000000006</v>
      </c>
      <c r="CO6" s="36">
        <f t="shared" si="10"/>
        <v>75.08</v>
      </c>
      <c r="CP6" s="36">
        <f t="shared" si="10"/>
        <v>74.33</v>
      </c>
      <c r="CQ6" s="36">
        <f t="shared" si="10"/>
        <v>60.68</v>
      </c>
      <c r="CR6" s="36">
        <f t="shared" si="10"/>
        <v>59.87</v>
      </c>
      <c r="CS6" s="36">
        <f t="shared" si="10"/>
        <v>59.59</v>
      </c>
      <c r="CT6" s="36">
        <f t="shared" si="10"/>
        <v>61.79</v>
      </c>
      <c r="CU6" s="36">
        <f t="shared" si="10"/>
        <v>59.59</v>
      </c>
      <c r="CV6" s="35" t="str">
        <f>IF(CV7="","",IF(CV7="-","【-】","【"&amp;SUBSTITUTE(TEXT(CV7,"#,##0.00"),"-","△")&amp;"】"))</f>
        <v>【55.95】</v>
      </c>
      <c r="CW6" s="36">
        <f>IF(CW7="",NA(),CW7)</f>
        <v>92.24</v>
      </c>
      <c r="CX6" s="36">
        <f t="shared" ref="CX6:DF6" si="11">IF(CX7="",NA(),CX7)</f>
        <v>90.03</v>
      </c>
      <c r="CY6" s="36">
        <f t="shared" si="11"/>
        <v>90.38</v>
      </c>
      <c r="CZ6" s="36">
        <f t="shared" si="11"/>
        <v>88.92</v>
      </c>
      <c r="DA6" s="36">
        <f t="shared" si="11"/>
        <v>88.46</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0.01</v>
      </c>
      <c r="EF6" s="36">
        <f t="shared" si="14"/>
        <v>0.02</v>
      </c>
      <c r="EG6" s="36">
        <f t="shared" si="14"/>
        <v>0.17</v>
      </c>
      <c r="EH6" s="36">
        <f t="shared" si="14"/>
        <v>0.03</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102067</v>
      </c>
      <c r="D7" s="38">
        <v>47</v>
      </c>
      <c r="E7" s="38">
        <v>1</v>
      </c>
      <c r="F7" s="38">
        <v>0</v>
      </c>
      <c r="G7" s="38">
        <v>0</v>
      </c>
      <c r="H7" s="38" t="s">
        <v>97</v>
      </c>
      <c r="I7" s="38" t="s">
        <v>98</v>
      </c>
      <c r="J7" s="38" t="s">
        <v>99</v>
      </c>
      <c r="K7" s="38" t="s">
        <v>100</v>
      </c>
      <c r="L7" s="38" t="s">
        <v>101</v>
      </c>
      <c r="M7" s="38" t="s">
        <v>102</v>
      </c>
      <c r="N7" s="39" t="s">
        <v>103</v>
      </c>
      <c r="O7" s="39" t="s">
        <v>104</v>
      </c>
      <c r="P7" s="39">
        <v>43.98</v>
      </c>
      <c r="Q7" s="39">
        <v>1447</v>
      </c>
      <c r="R7" s="39">
        <v>48170</v>
      </c>
      <c r="S7" s="39">
        <v>443.46</v>
      </c>
      <c r="T7" s="39">
        <v>108.62</v>
      </c>
      <c r="U7" s="39">
        <v>21050</v>
      </c>
      <c r="V7" s="39">
        <v>178.3</v>
      </c>
      <c r="W7" s="39">
        <v>118.06</v>
      </c>
      <c r="X7" s="39">
        <v>83.98</v>
      </c>
      <c r="Y7" s="39">
        <v>86.27</v>
      </c>
      <c r="Z7" s="39">
        <v>87.49</v>
      </c>
      <c r="AA7" s="39">
        <v>86.09</v>
      </c>
      <c r="AB7" s="39">
        <v>88.57</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358.35</v>
      </c>
      <c r="BF7" s="39">
        <v>352.48</v>
      </c>
      <c r="BG7" s="39">
        <v>350.56</v>
      </c>
      <c r="BH7" s="39">
        <v>359.07</v>
      </c>
      <c r="BI7" s="39">
        <v>361.41</v>
      </c>
      <c r="BJ7" s="39">
        <v>1285.3599999999999</v>
      </c>
      <c r="BK7" s="39">
        <v>1246.73</v>
      </c>
      <c r="BL7" s="39">
        <v>1281.51</v>
      </c>
      <c r="BM7" s="39">
        <v>1068.53</v>
      </c>
      <c r="BN7" s="39">
        <v>995.48</v>
      </c>
      <c r="BO7" s="39">
        <v>1074.1400000000001</v>
      </c>
      <c r="BP7" s="39">
        <v>72.569999999999993</v>
      </c>
      <c r="BQ7" s="39">
        <v>73.95</v>
      </c>
      <c r="BR7" s="39">
        <v>76.069999999999993</v>
      </c>
      <c r="BS7" s="39">
        <v>75.66</v>
      </c>
      <c r="BT7" s="39">
        <v>78.33</v>
      </c>
      <c r="BU7" s="39">
        <v>54.45</v>
      </c>
      <c r="BV7" s="39">
        <v>54.33</v>
      </c>
      <c r="BW7" s="39">
        <v>55.02</v>
      </c>
      <c r="BX7" s="39">
        <v>59.33</v>
      </c>
      <c r="BY7" s="39">
        <v>55.46</v>
      </c>
      <c r="BZ7" s="39">
        <v>54.36</v>
      </c>
      <c r="CA7" s="39">
        <v>112.74</v>
      </c>
      <c r="CB7" s="39">
        <v>112.64</v>
      </c>
      <c r="CC7" s="39">
        <v>109.11</v>
      </c>
      <c r="CD7" s="39">
        <v>108.77</v>
      </c>
      <c r="CE7" s="39">
        <v>105.31</v>
      </c>
      <c r="CF7" s="39">
        <v>332.75</v>
      </c>
      <c r="CG7" s="39">
        <v>341.05</v>
      </c>
      <c r="CH7" s="39">
        <v>330.62</v>
      </c>
      <c r="CI7" s="39">
        <v>279.67</v>
      </c>
      <c r="CJ7" s="39">
        <v>299.77999999999997</v>
      </c>
      <c r="CK7" s="39">
        <v>296.39999999999998</v>
      </c>
      <c r="CL7" s="39">
        <v>74.17</v>
      </c>
      <c r="CM7" s="39">
        <v>74.489999999999995</v>
      </c>
      <c r="CN7" s="39">
        <v>73.290000000000006</v>
      </c>
      <c r="CO7" s="39">
        <v>75.08</v>
      </c>
      <c r="CP7" s="39">
        <v>74.33</v>
      </c>
      <c r="CQ7" s="39">
        <v>60.68</v>
      </c>
      <c r="CR7" s="39">
        <v>59.87</v>
      </c>
      <c r="CS7" s="39">
        <v>59.59</v>
      </c>
      <c r="CT7" s="39">
        <v>61.79</v>
      </c>
      <c r="CU7" s="39">
        <v>59.59</v>
      </c>
      <c r="CV7" s="39">
        <v>55.95</v>
      </c>
      <c r="CW7" s="39">
        <v>92.24</v>
      </c>
      <c r="CX7" s="39">
        <v>90.03</v>
      </c>
      <c r="CY7" s="39">
        <v>90.38</v>
      </c>
      <c r="CZ7" s="39">
        <v>88.92</v>
      </c>
      <c r="DA7" s="39">
        <v>88.46</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0.08</v>
      </c>
      <c r="EE7" s="39">
        <v>0.01</v>
      </c>
      <c r="EF7" s="39">
        <v>0.02</v>
      </c>
      <c r="EG7" s="39">
        <v>0.17</v>
      </c>
      <c r="EH7" s="39">
        <v>0.03</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