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batoba\Desktop\経営比較分析表\01_前橋市ー_08_渋川市\01 前橋市ー 08 渋川市\06 沼田市\"/>
    </mc:Choice>
  </mc:AlternateContent>
  <workbookProtection workbookAlgorithmName="SHA-512" workbookHashValue="22u7/JYTwEqPAVrVBaGeNS0YR6tpzRD4rn7yMh0zG1OF+2Gh+Elh9kXSvRT5Eu/NAMpaUFAQDNpgzhz/lBYPFw==" workbookSaltValue="uSG+O7YLTIoJngVJu2Fq3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<sst xmlns="http://schemas.openxmlformats.org/spreadsheetml/2006/main" count="220" uniqueCount="108">
  <si>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</si>
  <si>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</si>
  <si>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</si>
  <si>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</si>
  <si>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</si>
  <si>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</si>
  <si>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</si>
  <si>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</si>
  <si>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</si>
  <si>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</si>
  <si>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</si>
  <si>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</si>
  <si>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</si>
  <si>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</si>
  <si>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</si>
  <si>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</si>
  <si>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</si>
  <si>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</si>
  <si>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</si>
  <si>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</si>
  <si>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</si>
  <si>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</si>
  <si>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</si>
  <si>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</si>
  <si>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</si>
  <si>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</si>
  <si>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</si>
  <si>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</si>
  <si>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</si>
  <si>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</si>
  <si>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</si>
  <si>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</si>
  <si>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</si>
  <si>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</si>
  <si>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</si>
  <si>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</si>
  <si>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</si>
  <si>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</si>
  <si>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</si>
  <si>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</si>
  <si>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</si>
  <si>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</si>
  <si>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</si>
  <si>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</si>
  <si>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</si>
  <si>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</si>
  <si>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</si>
  <si>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</si>
  <si>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</si>
  <si>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</si>
  <si>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</si>
  <si>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</si>
  <si>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</si>
  <si>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</si>
  <si>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</si>
  <si>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</si>
  <si>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</si>
  <si>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</si>
  <si>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</si>
  <si>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</si>
  <si>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</si>
  <si>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</si>
  <si>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</si>
  <si>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</si>
  <si>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</si>
  <si>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</si>
  <si>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</si>
  <si>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</si>
  <si>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</si>
  <si>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</si>
  <si>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</si>
  <si>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</si>
  <si>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</si>
  <si>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</si>
  <si>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</si>
  <si>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</si>
  <si>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</si>
  <si>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</si>
  <si>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</si>
  <si>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</si>
  <si>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</si>
  <si>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</si>
  <si>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</si>
  <si>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</si>
  <si>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</si>
  <si>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</si>
  <si>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</si>
  <si>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</si>
  <si>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</si>
  <si>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</si>
  <si>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</si>
  <si>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</si>
  <si>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</si>
  <si>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</si>
  <si>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</si>
  <si>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</si>
  <si>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</si>
  <si>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</si>
  <si>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</si>
  <si>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</si>
  <si>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</si>
  <si>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</si>
  <si>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</si>
  <si>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</si>
  <si>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</si>
  <si>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①経常収益比率は110%台となっており、その収益の殆どが給水収益であり安定していることが分かる。
②累積欠損金比率は0%であり欠損金が無いことが分かる。
③流動比率は1,000%超となっており類似団体の平均値を上回っていることが分かる。現在、短期的な債務については支払い能力があることが分かる。
④企業債を活用して施設の更新を行っているところであるが、残高対給水収益比率は類似団体と比較すると低く抑えられている｡
⑤料金回収率は110%超と給水に係る費用を給水収益で賄えていることが分かる。
⑥給水原価は類似団体と比較すると70円以上安く利用者にとって生活にやさしい水となっている。
⑦施設利用率はほぼ40%で推移しており類似団体と比較すると利用率が悪い。施設更新は給水人口に応じた規模を検討する必要がある。
⑧有収率は80%台前半で推移しており類似団体と比較すると若干ではあるが良いことが分かる。配水管漏水調査、老朽管更新等によりさらなる率向上に取り組む必要がある。
</t>
    <rPh sb="328" eb="330">
      <t>シセツ</t>
    </rPh>
    <rPh sb="330" eb="332">
      <t>コウシン</t>
    </rPh>
    <rPh sb="390" eb="391">
      <t>ヨ</t>
    </rPh>
    <rPh sb="399" eb="402">
      <t>ハイスイカン</t>
    </rPh>
    <rPh sb="402" eb="404">
      <t>ロウスイ</t>
    </rPh>
    <rPh sb="404" eb="406">
      <t>チョウサ</t>
    </rPh>
    <rPh sb="407" eb="410">
      <t>ロウキュウカン</t>
    </rPh>
    <rPh sb="410" eb="412">
      <t>コウシン</t>
    </rPh>
    <rPh sb="412" eb="413">
      <t>トウ</t>
    </rPh>
    <rPh sb="424" eb="425">
      <t>ト</t>
    </rPh>
    <rPh sb="426" eb="427">
      <t>ク</t>
    </rPh>
    <phoneticPr fontId="4"/>
  </si>
  <si>
    <t>①有形固定資産減価償却率は約60%であり、類似団体と比較すると老朽化が進んでいるため、継続した施設、管路の更新がを優先して行わなければならない。
②管路経年化率は22%台と高く類似団体と比較しても耐用年数を超えている管路の率がかなり高い状況にありことから計画的な管路更新が必要である。
③管路更新率は類似団体と比較すると大幅に遅れている。職員不足等から計画的な更新に不都合が生じ、毎年の上下動が激しい状況である。今後も経営戦略に伴い計画どおりに更新工事を実施する必要がある。</t>
    <rPh sb="1" eb="3">
      <t>ユウケイ</t>
    </rPh>
    <rPh sb="3" eb="5">
      <t>コテイ</t>
    </rPh>
    <rPh sb="5" eb="7">
      <t>シサン</t>
    </rPh>
    <rPh sb="7" eb="9">
      <t>ゲンカ</t>
    </rPh>
    <rPh sb="9" eb="11">
      <t>ショウキャク</t>
    </rPh>
    <rPh sb="11" eb="12">
      <t>リツ</t>
    </rPh>
    <rPh sb="13" eb="14">
      <t>ヤク</t>
    </rPh>
    <rPh sb="43" eb="45">
      <t>ケイゾク</t>
    </rPh>
    <rPh sb="47" eb="49">
      <t>シセツ</t>
    </rPh>
    <rPh sb="50" eb="52">
      <t>カンロ</t>
    </rPh>
    <rPh sb="53" eb="55">
      <t>コウシン</t>
    </rPh>
    <rPh sb="57" eb="59">
      <t>ユウセン</t>
    </rPh>
    <rPh sb="61" eb="62">
      <t>オコナ</t>
    </rPh>
    <rPh sb="98" eb="100">
      <t>タイヨウ</t>
    </rPh>
    <rPh sb="100" eb="102">
      <t>ネンスウ</t>
    </rPh>
    <rPh sb="103" eb="104">
      <t>コ</t>
    </rPh>
    <rPh sb="108" eb="110">
      <t>カンロ</t>
    </rPh>
    <rPh sb="111" eb="112">
      <t>リツ</t>
    </rPh>
    <rPh sb="116" eb="117">
      <t>タカ</t>
    </rPh>
    <rPh sb="118" eb="120">
      <t>ジョウキョウ</t>
    </rPh>
    <rPh sb="127" eb="130">
      <t>ケイカクテキ</t>
    </rPh>
    <rPh sb="131" eb="133">
      <t>カンロ</t>
    </rPh>
    <rPh sb="133" eb="135">
      <t>コウシン</t>
    </rPh>
    <rPh sb="136" eb="138">
      <t>ヒツヨウ</t>
    </rPh>
    <rPh sb="144" eb="146">
      <t>カンロ</t>
    </rPh>
    <rPh sb="146" eb="148">
      <t>コウシン</t>
    </rPh>
    <rPh sb="148" eb="149">
      <t>リツ</t>
    </rPh>
    <rPh sb="150" eb="152">
      <t>ルイジ</t>
    </rPh>
    <rPh sb="152" eb="154">
      <t>ダンタイ</t>
    </rPh>
    <rPh sb="155" eb="157">
      <t>ヒカク</t>
    </rPh>
    <rPh sb="160" eb="162">
      <t>オオハバ</t>
    </rPh>
    <rPh sb="163" eb="164">
      <t>オク</t>
    </rPh>
    <rPh sb="169" eb="171">
      <t>ショクイン</t>
    </rPh>
    <rPh sb="171" eb="173">
      <t>フソク</t>
    </rPh>
    <rPh sb="173" eb="174">
      <t>トウ</t>
    </rPh>
    <rPh sb="176" eb="178">
      <t>ケイカク</t>
    </rPh>
    <rPh sb="178" eb="179">
      <t>テキ</t>
    </rPh>
    <rPh sb="180" eb="182">
      <t>コウシン</t>
    </rPh>
    <rPh sb="183" eb="186">
      <t>フツゴウ</t>
    </rPh>
    <rPh sb="187" eb="188">
      <t>ショウ</t>
    </rPh>
    <rPh sb="190" eb="192">
      <t>マイネン</t>
    </rPh>
    <rPh sb="193" eb="196">
      <t>ジョウゲドウ</t>
    </rPh>
    <rPh sb="197" eb="198">
      <t>ハゲ</t>
    </rPh>
    <rPh sb="200" eb="202">
      <t>ジョウキョウ</t>
    </rPh>
    <rPh sb="206" eb="208">
      <t>コンゴ</t>
    </rPh>
    <rPh sb="209" eb="211">
      <t>ケイエイ</t>
    </rPh>
    <rPh sb="211" eb="213">
      <t>センリャク</t>
    </rPh>
    <rPh sb="214" eb="215">
      <t>トモナ</t>
    </rPh>
    <rPh sb="216" eb="218">
      <t>ケイカク</t>
    </rPh>
    <rPh sb="222" eb="224">
      <t>コウシン</t>
    </rPh>
    <rPh sb="224" eb="226">
      <t>コウジ</t>
    </rPh>
    <rPh sb="227" eb="229">
      <t>ジッシ</t>
    </rPh>
    <rPh sb="231" eb="233">
      <t>ヒツヨウ</t>
    </rPh>
    <phoneticPr fontId="4"/>
  </si>
  <si>
    <t>料金や給水規模については余裕が見られるが、老朽施設の更新が思うように進んでいないことが問題である。今後は経営政略を通した計画的な事業運営が必須である。人口減少に伴う給水収益の減少も発生しているといえるので、水道事業全体のビジョン等もあわせて整備し、安心安全な水道水を安定かつ永続的に供給できるように努めていく必要がある。</t>
    <rPh sb="0" eb="2">
      <t>リョウキン</t>
    </rPh>
    <rPh sb="3" eb="5">
      <t>キュウスイ</t>
    </rPh>
    <rPh sb="5" eb="7">
      <t>キボ</t>
    </rPh>
    <rPh sb="12" eb="14">
      <t>ヨユウ</t>
    </rPh>
    <rPh sb="15" eb="16">
      <t>ミ</t>
    </rPh>
    <rPh sb="21" eb="23">
      <t>ロウキュウ</t>
    </rPh>
    <rPh sb="23" eb="25">
      <t>シセツ</t>
    </rPh>
    <rPh sb="26" eb="28">
      <t>コウシン</t>
    </rPh>
    <rPh sb="29" eb="30">
      <t>オモ</t>
    </rPh>
    <rPh sb="34" eb="35">
      <t>スス</t>
    </rPh>
    <rPh sb="43" eb="45">
      <t>モンダイ</t>
    </rPh>
    <rPh sb="49" eb="51">
      <t>コンゴ</t>
    </rPh>
    <rPh sb="52" eb="54">
      <t>ケイエイ</t>
    </rPh>
    <rPh sb="54" eb="56">
      <t>セイリャク</t>
    </rPh>
    <rPh sb="57" eb="58">
      <t>トオ</t>
    </rPh>
    <rPh sb="60" eb="63">
      <t>ケイカクテキ</t>
    </rPh>
    <rPh sb="64" eb="66">
      <t>ジギョウ</t>
    </rPh>
    <rPh sb="66" eb="68">
      <t>ウンエイ</t>
    </rPh>
    <rPh sb="69" eb="71">
      <t>ヒッス</t>
    </rPh>
    <rPh sb="75" eb="77">
      <t>ジンコウ</t>
    </rPh>
    <rPh sb="77" eb="79">
      <t>ゲンショウ</t>
    </rPh>
    <rPh sb="80" eb="81">
      <t>トモナ</t>
    </rPh>
    <rPh sb="82" eb="84">
      <t>キュウスイ</t>
    </rPh>
    <rPh sb="84" eb="86">
      <t>シュウエキ</t>
    </rPh>
    <rPh sb="87" eb="89">
      <t>ゲンショウ</t>
    </rPh>
    <rPh sb="90" eb="92">
      <t>ハッセイ</t>
    </rPh>
    <rPh sb="103" eb="105">
      <t>スイドウ</t>
    </rPh>
    <rPh sb="105" eb="107">
      <t>ジギョウ</t>
    </rPh>
    <rPh sb="107" eb="109">
      <t>ゼンタイ</t>
    </rPh>
    <rPh sb="114" eb="115">
      <t>トウ</t>
    </rPh>
    <rPh sb="120" eb="122">
      <t>セイビ</t>
    </rPh>
    <rPh sb="124" eb="126">
      <t>アンシン</t>
    </rPh>
    <rPh sb="126" eb="128">
      <t>アンゼン</t>
    </rPh>
    <rPh sb="129" eb="132">
      <t>スイドウスイ</t>
    </rPh>
    <rPh sb="133" eb="135">
      <t>アンテイ</t>
    </rPh>
    <rPh sb="137" eb="140">
      <t>エイゾクテキ</t>
    </rPh>
    <rPh sb="141" eb="143">
      <t>キョウキュウ</t>
    </rPh>
    <rPh sb="149" eb="150">
      <t>ツト</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</si>
</sst>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0.37</c:v>
                </c:pt>
                <c:pt idx="2">
                  <c:v>0.78</c:v>
                </c:pt>
                <c:pt idx="3">
                  <c:v>0.3</c:v>
                </c:pt>
                <c:pt idx="4">
                  <c:v>0.06</c:v>
                </c:pt>
              </c:numCache>
            </c:numRef>
          </c:val>
          <c:extLst>
            <c:ext xmlns:c16="http://schemas.microsoft.com/office/drawing/2014/chart" uri="{C3380CC4-5D6E-409C-BE32-E72D297353CC}">
              <c16:uniqueId val="{00000000-09C9-4C27-AD43-75D51A58DF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9C9-4C27-AD43-75D51A58DF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39.130000000000003</c:v>
                </c:pt>
                <c:pt idx="1">
                  <c:v>37.72</c:v>
                </c:pt>
                <c:pt idx="2">
                  <c:v>37.020000000000003</c:v>
                </c:pt>
                <c:pt idx="3">
                  <c:v>37.380000000000003</c:v>
                </c:pt>
                <c:pt idx="4">
                  <c:v>37.590000000000003</c:v>
                </c:pt>
              </c:numCache>
            </c:numRef>
          </c:val>
          <c:extLst>
            <c:ext xmlns:c16="http://schemas.microsoft.com/office/drawing/2014/chart" uri="{C3380CC4-5D6E-409C-BE32-E72D297353CC}">
              <c16:uniqueId val="{00000000-A675-484E-B534-49945F87B9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675-484E-B534-49945F87B9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84.54</c:v>
                </c:pt>
                <c:pt idx="1">
                  <c:v>86.25</c:v>
                </c:pt>
                <c:pt idx="2">
                  <c:v>82.7</c:v>
                </c:pt>
                <c:pt idx="3">
                  <c:v>83.39</c:v>
                </c:pt>
                <c:pt idx="4">
                  <c:v>82.34</c:v>
                </c:pt>
              </c:numCache>
            </c:numRef>
          </c:val>
          <c:extLst>
            <c:ext xmlns:c16="http://schemas.microsoft.com/office/drawing/2014/chart" uri="{C3380CC4-5D6E-409C-BE32-E72D297353CC}">
              <c16:uniqueId val="{00000000-9748-462D-8F83-0DA2BBFED5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9748-462D-8F83-0DA2BBFED5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121.85</c:v>
                </c:pt>
                <c:pt idx="1">
                  <c:v>131.47</c:v>
                </c:pt>
                <c:pt idx="2">
                  <c:v>121.53</c:v>
                </c:pt>
                <c:pt idx="3">
                  <c:v>121.98</c:v>
                </c:pt>
                <c:pt idx="4">
                  <c:v>115.86</c:v>
                </c:pt>
              </c:numCache>
            </c:numRef>
          </c:val>
          <c:extLst>
            <c:ext xmlns:c16="http://schemas.microsoft.com/office/drawing/2014/chart" uri="{C3380CC4-5D6E-409C-BE32-E72D297353CC}">
              <c16:uniqueId val="{00000000-543D-4699-9B93-C3D65894E3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43D-4699-9B93-C3D65894E3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58.15</c:v>
                </c:pt>
                <c:pt idx="1">
                  <c:v>58.89</c:v>
                </c:pt>
                <c:pt idx="2">
                  <c:v>59.93</c:v>
                </c:pt>
                <c:pt idx="3">
                  <c:v>60.65</c:v>
                </c:pt>
                <c:pt idx="4">
                  <c:v>61.44</c:v>
                </c:pt>
              </c:numCache>
            </c:numRef>
          </c:val>
          <c:extLst>
            <c:ext xmlns:c16="http://schemas.microsoft.com/office/drawing/2014/chart" uri="{C3380CC4-5D6E-409C-BE32-E72D297353CC}">
              <c16:uniqueId val="{00000000-6E34-41F4-9086-45F90CB881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E34-41F4-9086-45F90CB881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23.69</c:v>
                </c:pt>
                <c:pt idx="1">
                  <c:v>27.14</c:v>
                </c:pt>
                <c:pt idx="2">
                  <c:v>23.37</c:v>
                </c:pt>
                <c:pt idx="3">
                  <c:v>22.54</c:v>
                </c:pt>
                <c:pt idx="4">
                  <c:v>22.9</c:v>
                </c:pt>
              </c:numCache>
            </c:numRef>
          </c:val>
          <c:extLst>
            <c:ext xmlns:c16="http://schemas.microsoft.com/office/drawing/2014/chart" uri="{C3380CC4-5D6E-409C-BE32-E72D297353CC}">
              <c16:uniqueId val="{00000000-688E-4E26-A74C-8D8F5542AB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688E-4E26-A74C-8D8F5542AB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47-4FDE-8D8B-412BBBF92A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AF47-4FDE-8D8B-412BBBF92A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932.27</c:v>
                </c:pt>
                <c:pt idx="1">
                  <c:v>979.69</c:v>
                </c:pt>
                <c:pt idx="2">
                  <c:v>887</c:v>
                </c:pt>
                <c:pt idx="3">
                  <c:v>980.27</c:v>
                </c:pt>
                <c:pt idx="4">
                  <c:v>1047.02</c:v>
                </c:pt>
              </c:numCache>
            </c:numRef>
          </c:val>
          <c:extLst>
            <c:ext xmlns:c16="http://schemas.microsoft.com/office/drawing/2014/chart" uri="{C3380CC4-5D6E-409C-BE32-E72D297353CC}">
              <c16:uniqueId val="{00000000-59E6-4B0E-A9EC-F9EAA40BEF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9E6-4B0E-A9EC-F9EAA40BEF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89.43</c:v>
                </c:pt>
                <c:pt idx="1">
                  <c:v>85.07</c:v>
                </c:pt>
                <c:pt idx="2">
                  <c:v>104.52</c:v>
                </c:pt>
                <c:pt idx="3">
                  <c:v>125.09</c:v>
                </c:pt>
                <c:pt idx="4">
                  <c:v>141.72</c:v>
                </c:pt>
              </c:numCache>
            </c:numRef>
          </c:val>
          <c:extLst>
            <c:ext xmlns:c16="http://schemas.microsoft.com/office/drawing/2014/chart" uri="{C3380CC4-5D6E-409C-BE32-E72D297353CC}">
              <c16:uniqueId val="{00000000-1BC8-486B-9695-EE5A676F49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1BC8-486B-9695-EE5A676F49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116.21</c:v>
                </c:pt>
                <c:pt idx="1">
                  <c:v>125.32</c:v>
                </c:pt>
                <c:pt idx="2">
                  <c:v>116.39</c:v>
                </c:pt>
                <c:pt idx="3">
                  <c:v>117.11</c:v>
                </c:pt>
                <c:pt idx="4">
                  <c:v>110.78</c:v>
                </c:pt>
              </c:numCache>
            </c:numRef>
          </c:val>
          <c:extLst>
            <c:ext xmlns:c16="http://schemas.microsoft.com/office/drawing/2014/chart" uri="{C3380CC4-5D6E-409C-BE32-E72D297353CC}">
              <c16:uniqueId val="{00000000-17D6-45FA-9F13-ED036FEF7E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17D6-45FA-9F13-ED036FEF7E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101.38</c:v>
                </c:pt>
                <c:pt idx="1">
                  <c:v>94.58</c:v>
                </c:pt>
                <c:pt idx="2">
                  <c:v>104.98</c:v>
                </c:pt>
                <c:pt idx="3">
                  <c:v>101.67</c:v>
                </c:pt>
                <c:pt idx="4">
                  <c:v>107.26</c:v>
                </c:pt>
              </c:numCache>
            </c:numRef>
          </c:val>
          <c:extLst>
            <c:ext xmlns:c16="http://schemas.microsoft.com/office/drawing/2014/chart" uri="{C3380CC4-5D6E-409C-BE32-E72D297353CC}">
              <c16:uniqueId val="{00000000-9279-41A5-B64F-03DE56401B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279-41A5-B64F-03DE56401B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CP48" sqref="CP4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沼田市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48170</v>
      </c>
      <c r="AM8" s="70"/>
      <c r="AN8" s="70"/>
      <c r="AO8" s="70"/>
      <c r="AP8" s="70"/>
      <c r="AQ8" s="70"/>
      <c r="AR8" s="70"/>
      <c r="AS8" s="70"/>
      <c r="AT8" s="66">
        <f>データ!$S$6</f>
        <v>443.46</v>
      </c>
      <c r="AU8" s="67"/>
      <c r="AV8" s="67"/>
      <c r="AW8" s="67"/>
      <c r="AX8" s="67"/>
      <c r="AY8" s="67"/>
      <c r="AZ8" s="67"/>
      <c r="BA8" s="67"/>
      <c r="BB8" s="69">
        <f>データ!$T$6</f>
        <v>108.62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84.84</v>
      </c>
      <c r="J10" s="67"/>
      <c r="K10" s="67"/>
      <c r="L10" s="67"/>
      <c r="M10" s="67"/>
      <c r="N10" s="67"/>
      <c r="O10" s="68"/>
      <c r="P10" s="69">
        <f>データ!$P$6</f>
        <v>51.7</v>
      </c>
      <c r="Q10" s="69"/>
      <c r="R10" s="69"/>
      <c r="S10" s="69"/>
      <c r="T10" s="69"/>
      <c r="U10" s="69"/>
      <c r="V10" s="69"/>
      <c r="W10" s="70">
        <f>データ!$Q$6</f>
        <v>2470</v>
      </c>
      <c r="X10" s="70"/>
      <c r="Y10" s="70"/>
      <c r="Z10" s="70"/>
      <c r="AA10" s="70"/>
      <c r="AB10" s="70"/>
      <c r="AC10" s="70"/>
      <c r="AD10" s="2"/>
      <c r="AE10" s="2"/>
      <c r="AF10" s="2"/>
      <c r="AG10" s="2"/>
      <c r="AH10" s="4"/>
      <c r="AI10" s="4"/>
      <c r="AJ10" s="4"/>
      <c r="AK10" s="4"/>
      <c r="AL10" s="70">
        <f>データ!$U$6</f>
        <v>24746</v>
      </c>
      <c r="AM10" s="70"/>
      <c r="AN10" s="70"/>
      <c r="AO10" s="70"/>
      <c r="AP10" s="70"/>
      <c r="AQ10" s="70"/>
      <c r="AR10" s="70"/>
      <c r="AS10" s="70"/>
      <c r="AT10" s="66">
        <f>データ!$V$6</f>
        <v>9.85</v>
      </c>
      <c r="AU10" s="67"/>
      <c r="AV10" s="67"/>
      <c r="AW10" s="67"/>
      <c r="AX10" s="67"/>
      <c r="AY10" s="67"/>
      <c r="AZ10" s="67"/>
      <c r="BA10" s="67"/>
      <c r="BB10" s="69">
        <f>データ!$W$6</f>
        <v>2512.2800000000002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PSsjI9UawKXexf3ivBNxQ7C2bgRrbnbjJbaKXQRrsnsTR31SBXxgZOBLjknzkoLg0Iffr5G5hsAAqfzZS7YKg==" saltValue="ayIozf+PedV9RBskEZ7I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102067</v>
      </c>
      <c r="D6" s="34">
        <f t="shared" si="3"/>
        <v>46</v>
      </c>
      <c r="E6" s="34">
        <f t="shared" si="3"/>
        <v>1</v>
      </c>
      <c r="F6" s="34">
        <f t="shared" si="3"/>
        <v>0</v>
      </c>
      <c r="G6" s="34">
        <f t="shared" si="3"/>
        <v>1</v>
      </c>
      <c r="H6" s="34" t="str">
        <f t="shared" si="3"/>
        <v>群馬県　沼田市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84.84</v>
      </c>
      <c r="P6" s="35">
        <f t="shared" si="3"/>
        <v>51.7</v>
      </c>
      <c r="Q6" s="35">
        <f t="shared" si="3"/>
        <v>2470</v>
      </c>
      <c r="R6" s="35">
        <f t="shared" si="3"/>
        <v>48170</v>
      </c>
      <c r="S6" s="35">
        <f t="shared" si="3"/>
        <v>443.46</v>
      </c>
      <c r="T6" s="35">
        <f t="shared" si="3"/>
        <v>108.62</v>
      </c>
      <c r="U6" s="35">
        <f t="shared" si="3"/>
        <v>24746</v>
      </c>
      <c r="V6" s="35">
        <f t="shared" si="3"/>
        <v>9.85</v>
      </c>
      <c r="W6" s="35">
        <f t="shared" si="3"/>
        <v>2512.2800000000002</v>
      </c>
      <c r="X6" s="36">
        <f>IF(X7="",NA(),X7)</f>
        <v>121.85</v>
      </c>
      <c r="Y6" s="36">
        <f t="shared" ref="Y6:AG6" si="4">IF(Y7="",NA(),Y7)</f>
        <v>131.47</v>
      </c>
      <c r="Z6" s="36">
        <f t="shared" si="4"/>
        <v>121.53</v>
      </c>
      <c r="AA6" s="36">
        <f t="shared" si="4"/>
        <v>121.98</v>
      </c>
      <c r="AB6" s="36">
        <f t="shared" si="4"/>
        <v>115.86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932.27</v>
      </c>
      <c r="AU6" s="36">
        <f t="shared" ref="AU6:BC6" si="6">IF(AU7="",NA(),AU7)</f>
        <v>979.69</v>
      </c>
      <c r="AV6" s="36">
        <f t="shared" si="6"/>
        <v>887</v>
      </c>
      <c r="AW6" s="36">
        <f t="shared" si="6"/>
        <v>980.27</v>
      </c>
      <c r="AX6" s="36">
        <f t="shared" si="6"/>
        <v>1047.02</v>
      </c>
      <c r="AY6" s="36">
        <f t="shared" si="6"/>
        <v>381.53</v>
      </c>
      <c r="AZ6" s="36">
        <f t="shared" si="6"/>
        <v>391.54</v>
      </c>
      <c r="BA6" s="36">
        <f t="shared" si="6"/>
        <v>384.34</v>
      </c>
      <c r="BB6" s="36">
        <f t="shared" si="6"/>
        <v>359.47</v>
      </c>
      <c r="BC6" s="36">
        <f t="shared" si="6"/>
        <v>369.69</v>
      </c>
      <c r="BD6" s="35" t="str">
        <f>IF(BD7="","",IF(BD7="-","【-】","【"&amp;SUBSTITUTE(TEXT(BD7,"#,##0.00"),"-","△")&amp;"】"))</f>
        <v>【261.93】</v>
      </c>
      <c r="BE6" s="36">
        <f>IF(BE7="",NA(),BE7)</f>
        <v>89.43</v>
      </c>
      <c r="BF6" s="36">
        <f t="shared" ref="BF6:BN6" si="7">IF(BF7="",NA(),BF7)</f>
        <v>85.07</v>
      </c>
      <c r="BG6" s="36">
        <f t="shared" si="7"/>
        <v>104.52</v>
      </c>
      <c r="BH6" s="36">
        <f t="shared" si="7"/>
        <v>125.09</v>
      </c>
      <c r="BI6" s="36">
        <f t="shared" si="7"/>
        <v>141.72</v>
      </c>
      <c r="BJ6" s="36">
        <f t="shared" si="7"/>
        <v>393.27</v>
      </c>
      <c r="BK6" s="36">
        <f t="shared" si="7"/>
        <v>386.97</v>
      </c>
      <c r="BL6" s="36">
        <f t="shared" si="7"/>
        <v>380.58</v>
      </c>
      <c r="BM6" s="36">
        <f t="shared" si="7"/>
        <v>401.79</v>
      </c>
      <c r="BN6" s="36">
        <f t="shared" si="7"/>
        <v>402.99</v>
      </c>
      <c r="BO6" s="35" t="str">
        <f>IF(BO7="","",IF(BO7="-","【-】","【"&amp;SUBSTITUTE(TEXT(BO7,"#,##0.00"),"-","△")&amp;"】"))</f>
        <v>【270.46】</v>
      </c>
      <c r="BP6" s="36">
        <f>IF(BP7="",NA(),BP7)</f>
        <v>116.21</v>
      </c>
      <c r="BQ6" s="36">
        <f t="shared" ref="BQ6:BY6" si="8">IF(BQ7="",NA(),BQ7)</f>
        <v>125.32</v>
      </c>
      <c r="BR6" s="36">
        <f t="shared" si="8"/>
        <v>116.39</v>
      </c>
      <c r="BS6" s="36">
        <f t="shared" si="8"/>
        <v>117.11</v>
      </c>
      <c r="BT6" s="36">
        <f t="shared" si="8"/>
        <v>110.78</v>
      </c>
      <c r="BU6" s="36">
        <f t="shared" si="8"/>
        <v>100.47</v>
      </c>
      <c r="BV6" s="36">
        <f t="shared" si="8"/>
        <v>101.72</v>
      </c>
      <c r="BW6" s="36">
        <f t="shared" si="8"/>
        <v>102.38</v>
      </c>
      <c r="BX6" s="36">
        <f t="shared" si="8"/>
        <v>100.12</v>
      </c>
      <c r="BY6" s="36">
        <f t="shared" si="8"/>
        <v>98.66</v>
      </c>
      <c r="BZ6" s="35" t="str">
        <f>IF(BZ7="","",IF(BZ7="-","【-】","【"&amp;SUBSTITUTE(TEXT(BZ7,"#,##0.00"),"-","△")&amp;"】"))</f>
        <v>【103.91】</v>
      </c>
      <c r="CA6" s="36">
        <f>IF(CA7="",NA(),CA7)</f>
        <v>101.38</v>
      </c>
      <c r="CB6" s="36">
        <f t="shared" ref="CB6:CJ6" si="9">IF(CB7="",NA(),CB7)</f>
        <v>94.58</v>
      </c>
      <c r="CC6" s="36">
        <f t="shared" si="9"/>
        <v>104.98</v>
      </c>
      <c r="CD6" s="36">
        <f t="shared" si="9"/>
        <v>101.67</v>
      </c>
      <c r="CE6" s="36">
        <f t="shared" si="9"/>
        <v>107.26</v>
      </c>
      <c r="CF6" s="36">
        <f t="shared" si="9"/>
        <v>169.82</v>
      </c>
      <c r="CG6" s="36">
        <f t="shared" si="9"/>
        <v>168.2</v>
      </c>
      <c r="CH6" s="36">
        <f t="shared" si="9"/>
        <v>168.67</v>
      </c>
      <c r="CI6" s="36">
        <f t="shared" si="9"/>
        <v>174.97</v>
      </c>
      <c r="CJ6" s="36">
        <f t="shared" si="9"/>
        <v>178.59</v>
      </c>
      <c r="CK6" s="35" t="str">
        <f>IF(CK7="","",IF(CK7="-","【-】","【"&amp;SUBSTITUTE(TEXT(CK7,"#,##0.00"),"-","△")&amp;"】"))</f>
        <v>【167.11】</v>
      </c>
      <c r="CL6" s="36">
        <f>IF(CL7="",NA(),CL7)</f>
        <v>39.130000000000003</v>
      </c>
      <c r="CM6" s="36">
        <f t="shared" ref="CM6:CU6" si="10">IF(CM7="",NA(),CM7)</f>
        <v>37.72</v>
      </c>
      <c r="CN6" s="36">
        <f t="shared" si="10"/>
        <v>37.020000000000003</v>
      </c>
      <c r="CO6" s="36">
        <f t="shared" si="10"/>
        <v>37.380000000000003</v>
      </c>
      <c r="CP6" s="36">
        <f t="shared" si="10"/>
        <v>37.590000000000003</v>
      </c>
      <c r="CQ6" s="36">
        <f t="shared" si="10"/>
        <v>55.13</v>
      </c>
      <c r="CR6" s="36">
        <f t="shared" si="10"/>
        <v>54.77</v>
      </c>
      <c r="CS6" s="36">
        <f t="shared" si="10"/>
        <v>54.92</v>
      </c>
      <c r="CT6" s="36">
        <f t="shared" si="10"/>
        <v>55.63</v>
      </c>
      <c r="CU6" s="36">
        <f t="shared" si="10"/>
        <v>55.03</v>
      </c>
      <c r="CV6" s="35" t="str">
        <f>IF(CV7="","",IF(CV7="-","【-】","【"&amp;SUBSTITUTE(TEXT(CV7,"#,##0.00"),"-","△")&amp;"】"))</f>
        <v>【60.27】</v>
      </c>
      <c r="CW6" s="36">
        <f>IF(CW7="",NA(),CW7)</f>
        <v>84.54</v>
      </c>
      <c r="CX6" s="36">
        <f t="shared" ref="CX6:DF6" si="11">IF(CX7="",NA(),CX7)</f>
        <v>86.25</v>
      </c>
      <c r="CY6" s="36">
        <f t="shared" si="11"/>
        <v>82.7</v>
      </c>
      <c r="CZ6" s="36">
        <f t="shared" si="11"/>
        <v>83.39</v>
      </c>
      <c r="DA6" s="36">
        <f t="shared" si="11"/>
        <v>82.34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58.15</v>
      </c>
      <c r="DI6" s="36">
        <f t="shared" ref="DI6:DQ6" si="12">IF(DI7="",NA(),DI7)</f>
        <v>58.89</v>
      </c>
      <c r="DJ6" s="36">
        <f t="shared" si="12"/>
        <v>59.93</v>
      </c>
      <c r="DK6" s="36">
        <f t="shared" si="12"/>
        <v>60.65</v>
      </c>
      <c r="DL6" s="36">
        <f t="shared" si="12"/>
        <v>61.44</v>
      </c>
      <c r="DM6" s="36">
        <f t="shared" si="12"/>
        <v>46.66</v>
      </c>
      <c r="DN6" s="36">
        <f t="shared" si="12"/>
        <v>47.46</v>
      </c>
      <c r="DO6" s="36">
        <f t="shared" si="12"/>
        <v>48.49</v>
      </c>
      <c r="DP6" s="36">
        <f t="shared" si="12"/>
        <v>48.05</v>
      </c>
      <c r="DQ6" s="36">
        <f t="shared" si="12"/>
        <v>48.87</v>
      </c>
      <c r="DR6" s="35" t="str">
        <f>IF(DR7="","",IF(DR7="-","【-】","【"&amp;SUBSTITUTE(TEXT(DR7,"#,##0.00"),"-","△")&amp;"】"))</f>
        <v>【48.85】</v>
      </c>
      <c r="DS6" s="36">
        <f>IF(DS7="",NA(),DS7)</f>
        <v>23.69</v>
      </c>
      <c r="DT6" s="36">
        <f t="shared" ref="DT6:EB6" si="13">IF(DT7="",NA(),DT7)</f>
        <v>27.14</v>
      </c>
      <c r="DU6" s="36">
        <f t="shared" si="13"/>
        <v>23.37</v>
      </c>
      <c r="DV6" s="36">
        <f t="shared" si="13"/>
        <v>22.54</v>
      </c>
      <c r="DW6" s="36">
        <f t="shared" si="13"/>
        <v>22.9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0.43</v>
      </c>
      <c r="EE6" s="36">
        <f t="shared" ref="EE6:EM6" si="14">IF(EE7="",NA(),EE7)</f>
        <v>0.37</v>
      </c>
      <c r="EF6" s="36">
        <f t="shared" si="14"/>
        <v>0.78</v>
      </c>
      <c r="EG6" s="36">
        <f t="shared" si="14"/>
        <v>0.3</v>
      </c>
      <c r="EH6" s="36">
        <f t="shared" si="14"/>
        <v>0.06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102067</v>
      </c>
      <c r="D7" s="38">
        <v>46</v>
      </c>
      <c r="E7" s="38">
        <v>1</v>
      </c>
      <c r="F7" s="38">
        <v>0</v>
      </c>
      <c r="G7" s="38">
        <v>1</v>
      </c>
      <c r="H7" s="38" t="s">
        <v>93</v>
      </c>
      <c r="I7" s="38" t="s">
        <v>94</v>
      </c>
      <c r="J7" s="38" t="s">
        <v>95</v>
      </c>
      <c r="K7" s="38" t="s">
        <v>96</v>
      </c>
      <c r="L7" s="38" t="s">
        <v>97</v>
      </c>
      <c r="M7" s="38" t="s">
        <v>98</v>
      </c>
      <c r="N7" s="39" t="s">
        <v>99</v>
      </c>
      <c r="O7" s="39">
        <v>84.84</v>
      </c>
      <c r="P7" s="39">
        <v>51.7</v>
      </c>
      <c r="Q7" s="39">
        <v>2470</v>
      </c>
      <c r="R7" s="39">
        <v>48170</v>
      </c>
      <c r="S7" s="39">
        <v>443.46</v>
      </c>
      <c r="T7" s="39">
        <v>108.62</v>
      </c>
      <c r="U7" s="39">
        <v>24746</v>
      </c>
      <c r="V7" s="39">
        <v>9.85</v>
      </c>
      <c r="W7" s="39">
        <v>2512.2800000000002</v>
      </c>
      <c r="X7" s="39">
        <v>121.85</v>
      </c>
      <c r="Y7" s="39">
        <v>131.47</v>
      </c>
      <c r="Z7" s="39">
        <v>121.53</v>
      </c>
      <c r="AA7" s="39">
        <v>121.98</v>
      </c>
      <c r="AB7" s="39">
        <v>115.86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932.27</v>
      </c>
      <c r="AU7" s="39">
        <v>979.69</v>
      </c>
      <c r="AV7" s="39">
        <v>887</v>
      </c>
      <c r="AW7" s="39">
        <v>980.27</v>
      </c>
      <c r="AX7" s="39">
        <v>1047.02</v>
      </c>
      <c r="AY7" s="39">
        <v>381.53</v>
      </c>
      <c r="AZ7" s="39">
        <v>391.54</v>
      </c>
      <c r="BA7" s="39">
        <v>384.34</v>
      </c>
      <c r="BB7" s="39">
        <v>359.47</v>
      </c>
      <c r="BC7" s="39">
        <v>369.69</v>
      </c>
      <c r="BD7" s="39">
        <v>261.93</v>
      </c>
      <c r="BE7" s="39">
        <v>89.43</v>
      </c>
      <c r="BF7" s="39">
        <v>85.07</v>
      </c>
      <c r="BG7" s="39">
        <v>104.52</v>
      </c>
      <c r="BH7" s="39">
        <v>125.09</v>
      </c>
      <c r="BI7" s="39">
        <v>141.72</v>
      </c>
      <c r="BJ7" s="39">
        <v>393.27</v>
      </c>
      <c r="BK7" s="39">
        <v>386.97</v>
      </c>
      <c r="BL7" s="39">
        <v>380.58</v>
      </c>
      <c r="BM7" s="39">
        <v>401.79</v>
      </c>
      <c r="BN7" s="39">
        <v>402.99</v>
      </c>
      <c r="BO7" s="39">
        <v>270.45999999999998</v>
      </c>
      <c r="BP7" s="39">
        <v>116.21</v>
      </c>
      <c r="BQ7" s="39">
        <v>125.32</v>
      </c>
      <c r="BR7" s="39">
        <v>116.39</v>
      </c>
      <c r="BS7" s="39">
        <v>117.11</v>
      </c>
      <c r="BT7" s="39">
        <v>110.78</v>
      </c>
      <c r="BU7" s="39">
        <v>100.47</v>
      </c>
      <c r="BV7" s="39">
        <v>101.72</v>
      </c>
      <c r="BW7" s="39">
        <v>102.38</v>
      </c>
      <c r="BX7" s="39">
        <v>100.12</v>
      </c>
      <c r="BY7" s="39">
        <v>98.66</v>
      </c>
      <c r="BZ7" s="39">
        <v>103.91</v>
      </c>
      <c r="CA7" s="39">
        <v>101.38</v>
      </c>
      <c r="CB7" s="39">
        <v>94.58</v>
      </c>
      <c r="CC7" s="39">
        <v>104.98</v>
      </c>
      <c r="CD7" s="39">
        <v>101.67</v>
      </c>
      <c r="CE7" s="39">
        <v>107.26</v>
      </c>
      <c r="CF7" s="39">
        <v>169.82</v>
      </c>
      <c r="CG7" s="39">
        <v>168.2</v>
      </c>
      <c r="CH7" s="39">
        <v>168.67</v>
      </c>
      <c r="CI7" s="39">
        <v>174.97</v>
      </c>
      <c r="CJ7" s="39">
        <v>178.59</v>
      </c>
      <c r="CK7" s="39">
        <v>167.11</v>
      </c>
      <c r="CL7" s="39">
        <v>39.130000000000003</v>
      </c>
      <c r="CM7" s="39">
        <v>37.72</v>
      </c>
      <c r="CN7" s="39">
        <v>37.020000000000003</v>
      </c>
      <c r="CO7" s="39">
        <v>37.380000000000003</v>
      </c>
      <c r="CP7" s="39">
        <v>37.590000000000003</v>
      </c>
      <c r="CQ7" s="39">
        <v>55.13</v>
      </c>
      <c r="CR7" s="39">
        <v>54.77</v>
      </c>
      <c r="CS7" s="39">
        <v>54.92</v>
      </c>
      <c r="CT7" s="39">
        <v>55.63</v>
      </c>
      <c r="CU7" s="39">
        <v>55.03</v>
      </c>
      <c r="CV7" s="39">
        <v>60.27</v>
      </c>
      <c r="CW7" s="39">
        <v>84.54</v>
      </c>
      <c r="CX7" s="39">
        <v>86.25</v>
      </c>
      <c r="CY7" s="39">
        <v>82.7</v>
      </c>
      <c r="CZ7" s="39">
        <v>83.39</v>
      </c>
      <c r="DA7" s="39">
        <v>82.34</v>
      </c>
      <c r="DB7" s="39">
        <v>83</v>
      </c>
      <c r="DC7" s="39">
        <v>82.89</v>
      </c>
      <c r="DD7" s="39">
        <v>82.66</v>
      </c>
      <c r="DE7" s="39">
        <v>82.04</v>
      </c>
      <c r="DF7" s="39">
        <v>81.900000000000006</v>
      </c>
      <c r="DG7" s="39">
        <v>89.92</v>
      </c>
      <c r="DH7" s="39">
        <v>58.15</v>
      </c>
      <c r="DI7" s="39">
        <v>58.89</v>
      </c>
      <c r="DJ7" s="39">
        <v>59.93</v>
      </c>
      <c r="DK7" s="39">
        <v>60.65</v>
      </c>
      <c r="DL7" s="39">
        <v>61.44</v>
      </c>
      <c r="DM7" s="39">
        <v>46.66</v>
      </c>
      <c r="DN7" s="39">
        <v>47.46</v>
      </c>
      <c r="DO7" s="39">
        <v>48.49</v>
      </c>
      <c r="DP7" s="39">
        <v>48.05</v>
      </c>
      <c r="DQ7" s="39">
        <v>48.87</v>
      </c>
      <c r="DR7" s="39">
        <v>48.85</v>
      </c>
      <c r="DS7" s="39">
        <v>23.69</v>
      </c>
      <c r="DT7" s="39">
        <v>27.14</v>
      </c>
      <c r="DU7" s="39">
        <v>23.37</v>
      </c>
      <c r="DV7" s="39">
        <v>22.54</v>
      </c>
      <c r="DW7" s="39">
        <v>22.9</v>
      </c>
      <c r="DX7" s="39">
        <v>9.85</v>
      </c>
      <c r="DY7" s="39">
        <v>9.7100000000000009</v>
      </c>
      <c r="DZ7" s="39">
        <v>12.79</v>
      </c>
      <c r="EA7" s="39">
        <v>13.39</v>
      </c>
      <c r="EB7" s="39">
        <v>14.85</v>
      </c>
      <c r="EC7" s="39">
        <v>17.8</v>
      </c>
      <c r="ED7" s="39">
        <v>0.43</v>
      </c>
      <c r="EE7" s="39">
        <v>0.37</v>
      </c>
      <c r="EF7" s="39">
        <v>0.78</v>
      </c>
      <c r="EG7" s="39">
        <v>0.3</v>
      </c>
      <c r="EH7" s="39">
        <v>0.06</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