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
    </mc:Choice>
  </mc:AlternateContent>
  <bookViews>
    <workbookView xWindow="26190" yWindow="-16320" windowWidth="29040" windowHeight="15840" tabRatio="867"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<sst xmlns="http://schemas.openxmlformats.org/spreadsheetml/2006/main" count="2123" uniqueCount="462">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</sst>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30" borderId="10"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29" xfId="0" applyFont="1" applyFill="1" applyBorder="1" applyAlignment="1">
      <alignment vertical="center"/>
    </xf>
    <xf numFmtId="0" fontId="37" fillId="30" borderId="97" xfId="0" applyFont="1" applyFill="1" applyBorder="1" applyAlignment="1">
      <alignment vertical="center"/>
    </xf>
    <xf numFmtId="0" fontId="0" fillId="0" borderId="0" xfId="0" applyAlignment="1">
      <alignment horizontal="left" vertical="top" wrapText="1"/>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vertical="center"/>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lignment horizontal="center" vertical="center"/>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76" fillId="0" borderId="11"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18" xfId="0" applyFont="1" applyFill="1" applyBorder="1" applyAlignment="1">
      <alignment horizontal="center" vertical="center"/>
    </xf>
    <xf numFmtId="0" fontId="76" fillId="0" borderId="19" xfId="0" applyFont="1" applyFill="1" applyBorder="1" applyAlignment="1">
      <alignment horizontal="center" vertical="center"/>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5" xfId="0" applyFont="1" applyFill="1" applyBorder="1" applyAlignment="1">
      <alignment horizontal="left"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9" fillId="26" borderId="55" xfId="0" applyFont="1" applyFill="1" applyBorder="1" applyAlignment="1">
      <alignment vertical="center" wrapText="1"/>
    </xf>
    <xf numFmtId="0" fontId="74" fillId="0" borderId="43"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6" fillId="0" borderId="31" xfId="0" applyFont="1" applyFill="1" applyBorder="1" applyAlignment="1">
      <alignment horizontal="center" vertical="center"/>
    </xf>
    <xf numFmtId="0" fontId="79" fillId="0" borderId="55" xfId="0" applyFont="1" applyFill="1" applyBorder="1" applyAlignment="1">
      <alignment horizontal="left" vertical="center" wrapText="1"/>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0" borderId="37" xfId="0" applyFont="1" applyFill="1" applyBorder="1" applyAlignment="1">
      <alignment vertical="center"/>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0" fontId="79" fillId="28" borderId="31" xfId="0" applyFont="1" applyFill="1" applyBorder="1" applyAlignment="1" applyProtection="1">
      <alignment horizontal="center"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176" fontId="79" fillId="26" borderId="7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71" xfId="0" applyFont="1" applyFill="1" applyBorder="1" applyAlignment="1">
      <alignment vertical="center" wrapText="1"/>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9" fillId="26" borderId="88" xfId="0" applyFont="1" applyFill="1" applyBorder="1" applyAlignment="1">
      <alignment horizontal="left" vertical="center" wrapText="1"/>
    </xf>
    <xf numFmtId="0" fontId="76" fillId="24" borderId="31" xfId="0" applyFont="1" applyFill="1" applyBorder="1" applyAlignment="1" applyProtection="1">
      <alignment horizontal="center" vertical="center"/>
      <protection locked="0"/>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9" fillId="25" borderId="31" xfId="0" applyFont="1" applyFill="1" applyBorder="1" applyAlignment="1" applyProtection="1">
      <alignment horizontal="center" vertical="center"/>
      <protection locked="0"/>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9" fillId="26" borderId="0" xfId="0" applyFont="1" applyFill="1" applyBorder="1" applyAlignment="1">
      <alignment horizontal="left" vertical="center" wrapText="1"/>
    </xf>
    <xf numFmtId="0" fontId="79" fillId="0" borderId="0" xfId="0" applyFont="1" applyFill="1" applyBorder="1" applyAlignment="1">
      <alignmen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176" fontId="79" fillId="26" borderId="18" xfId="0" applyNumberFormat="1" applyFont="1" applyFill="1" applyBorder="1" applyAlignment="1">
      <alignment vertical="center" shrinkToFit="1"/>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79" fillId="0" borderId="0" xfId="0" applyFont="1" applyFill="1" applyBorder="1" applyAlignment="1">
      <alignment vertical="top"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176" fontId="76" fillId="28" borderId="26" xfId="0" applyNumberFormat="1" applyFont="1" applyFill="1" applyBorder="1" applyAlignment="1" applyProtection="1">
      <alignment horizontal="right" vertical="center"/>
      <protection locked="0"/>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0" borderId="0" xfId="0" applyFont="1" applyFill="1" applyAlignment="1">
      <alignment horizontal="left" vertical="top"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9" fillId="0" borderId="0" xfId="0" applyFont="1" applyFill="1" applyBorder="1" applyAlignment="1">
      <alignment horizontal="left" vertical="center" wrapText="1"/>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37" xfId="0" applyFont="1" applyFill="1" applyBorder="1" applyAlignment="1">
      <alignment horizontal="center" vertical="center"/>
    </xf>
    <xf numFmtId="0" fontId="76" fillId="0" borderId="78" xfId="0" applyNumberFormat="1" applyFont="1" applyFill="1" applyBorder="1" applyAlignment="1" applyProtection="1">
      <alignment vertical="center"/>
      <protection locked="0"/>
    </xf>
    <xf numFmtId="0" fontId="79" fillId="0" borderId="0" xfId="0" applyFont="1" applyFill="1" applyBorder="1" applyAlignment="1">
      <alignment horizontal="left" vertical="top" wrapText="1"/>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4" fillId="0" borderId="11" xfId="0" applyFont="1" applyFill="1" applyBorder="1" applyAlignment="1">
      <alignment vertical="center" wrapText="1"/>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21" xfId="0" applyFont="1" applyFill="1" applyBorder="1" applyAlignment="1">
      <alignment vertical="center" wrapText="1"/>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9" fillId="26" borderId="7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78" xfId="0" applyFont="1" applyFill="1" applyBorder="1" applyAlignment="1">
      <alignment horizontal="left" vertical="center" wrapText="1"/>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87" fillId="26" borderId="16" xfId="0" applyFont="1" applyFill="1" applyBorder="1" applyAlignment="1">
      <alignment horizontal="center" vertical="center" wrapText="1"/>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76450"/>
              <a:ext cx="221119" cy="1254785"/>
              <a:chOff x="904875" y="8182023"/>
              <a:chExt cx="209550" cy="970343"/>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25800"/>
              <a:ext cx="177800" cy="1889125"/>
              <a:chOff x="914400" y="8944018"/>
              <a:chExt cx="209550" cy="1866929"/>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8"/>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29198"/>
              <a:ext cx="214315" cy="1479551"/>
              <a:chOff x="923925" y="10747150"/>
              <a:chExt cx="219090" cy="1244122"/>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0"/>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1.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3" t="s">
        <v>304</v>
      </c>
      <c r="B1" s="703"/>
      <c r="C1" s="703"/>
      <c r="D1" s="703"/>
      <c r="E1" s="703"/>
    </row>
    <row r="2" spans="1:5" ht="18" thickTop="1">
      <c r="A2" s="704" t="s">
        <v>430</v>
      </c>
      <c r="B2" s="704"/>
      <c r="C2" s="704"/>
      <c r="D2" s="704"/>
      <c r="E2" s="704"/>
    </row>
    <row r="3" spans="1:5" s="49" customFormat="1" ht="8.1" customHeight="1">
      <c r="A3" s="705"/>
      <c r="B3" s="705"/>
      <c r="C3" s="705"/>
      <c r="D3" s="705"/>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6" t="s">
        <v>317</v>
      </c>
      <c r="B17" s="706"/>
      <c r="C17" s="706"/>
      <c r="D17" s="706"/>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8" t="s">
        <v>324</v>
      </c>
      <c r="F26" s="709"/>
    </row>
    <row r="27" spans="1:6" ht="63.6" customHeight="1">
      <c r="A27" s="58"/>
      <c r="C27" s="702" t="s">
        <v>325</v>
      </c>
      <c r="D27" s="707"/>
      <c r="E27" s="710"/>
      <c r="F27" s="711"/>
    </row>
    <row r="28" spans="1:6" ht="63.6" customHeight="1" thickBot="1">
      <c r="A28" s="58"/>
      <c r="C28" s="702"/>
      <c r="D28" s="707"/>
      <c r="E28" s="712"/>
      <c r="F28" s="713"/>
    </row>
    <row r="29" spans="1:6" ht="63.6" customHeight="1">
      <c r="A29" s="58"/>
      <c r="C29" s="702" t="s">
        <v>326</v>
      </c>
      <c r="D29" s="74"/>
      <c r="E29" s="710"/>
      <c r="F29" s="711"/>
    </row>
    <row r="30" spans="1:6" ht="63.6" customHeight="1" thickBot="1">
      <c r="A30" s="58"/>
      <c r="C30" s="702"/>
      <c r="D30" s="75"/>
      <c r="E30" s="712"/>
      <c r="F30" s="713"/>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17"/>
      <c r="D11" s="718"/>
      <c r="E11" s="718"/>
      <c r="F11" s="718"/>
      <c r="G11" s="718"/>
      <c r="H11" s="718"/>
      <c r="I11" s="718"/>
      <c r="J11" s="718"/>
      <c r="K11" s="718"/>
      <c r="L11" s="719"/>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24" t="s">
        <v>9</v>
      </c>
      <c r="D15" s="724"/>
      <c r="E15" s="724"/>
      <c r="F15" s="724"/>
      <c r="G15" s="724"/>
      <c r="H15" s="724"/>
      <c r="I15" s="724"/>
      <c r="J15" s="724"/>
      <c r="K15" s="724"/>
      <c r="L15" s="725"/>
      <c r="M15" s="743"/>
      <c r="N15" s="744"/>
      <c r="O15" s="744"/>
      <c r="P15" s="744"/>
      <c r="Q15" s="744"/>
      <c r="R15" s="744"/>
      <c r="S15" s="744"/>
      <c r="T15" s="744"/>
      <c r="U15" s="744"/>
      <c r="V15" s="744"/>
      <c r="W15" s="745"/>
      <c r="X15" s="746"/>
      <c r="Y15" s="201"/>
      <c r="Z15" s="201"/>
      <c r="AA15" s="201"/>
    </row>
    <row r="16" spans="1:29" ht="20.100000000000001" customHeight="1" thickBot="1">
      <c r="A16" s="201"/>
      <c r="B16" s="205"/>
      <c r="C16" s="724" t="s">
        <v>176</v>
      </c>
      <c r="D16" s="724"/>
      <c r="E16" s="724"/>
      <c r="F16" s="724"/>
      <c r="G16" s="724"/>
      <c r="H16" s="724"/>
      <c r="I16" s="724"/>
      <c r="J16" s="724"/>
      <c r="K16" s="724"/>
      <c r="L16" s="725"/>
      <c r="M16" s="726"/>
      <c r="N16" s="727"/>
      <c r="O16" s="727"/>
      <c r="P16" s="727"/>
      <c r="Q16" s="727"/>
      <c r="R16" s="727"/>
      <c r="S16" s="727"/>
      <c r="T16" s="727"/>
      <c r="U16" s="738"/>
      <c r="V16" s="738"/>
      <c r="W16" s="739"/>
      <c r="X16" s="740"/>
      <c r="Y16" s="201"/>
      <c r="Z16" s="201"/>
      <c r="AA16" s="201"/>
      <c r="AC16" t="s">
        <v>195</v>
      </c>
    </row>
    <row r="17" spans="1:29" ht="20.100000000000001" customHeight="1" thickBot="1">
      <c r="A17" s="201"/>
      <c r="B17" s="204" t="s">
        <v>177</v>
      </c>
      <c r="C17" s="724" t="s">
        <v>8</v>
      </c>
      <c r="D17" s="724"/>
      <c r="E17" s="724"/>
      <c r="F17" s="724"/>
      <c r="G17" s="724"/>
      <c r="H17" s="724"/>
      <c r="I17" s="724"/>
      <c r="J17" s="724"/>
      <c r="K17" s="724"/>
      <c r="L17" s="725"/>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24" t="s">
        <v>181</v>
      </c>
      <c r="D18" s="724"/>
      <c r="E18" s="724"/>
      <c r="F18" s="724"/>
      <c r="G18" s="724"/>
      <c r="H18" s="724"/>
      <c r="I18" s="724"/>
      <c r="J18" s="724"/>
      <c r="K18" s="724"/>
      <c r="L18" s="725"/>
      <c r="M18" s="726"/>
      <c r="N18" s="727"/>
      <c r="O18" s="727"/>
      <c r="P18" s="727"/>
      <c r="Q18" s="727"/>
      <c r="R18" s="727"/>
      <c r="S18" s="727"/>
      <c r="T18" s="727"/>
      <c r="U18" s="747"/>
      <c r="V18" s="747"/>
      <c r="W18" s="748"/>
      <c r="X18" s="749"/>
      <c r="Y18" s="201"/>
      <c r="Z18" s="201"/>
      <c r="AA18" s="201"/>
    </row>
    <row r="19" spans="1:29" ht="20.100000000000001" customHeight="1">
      <c r="A19" s="201"/>
      <c r="B19" s="205"/>
      <c r="C19" s="724" t="s">
        <v>182</v>
      </c>
      <c r="D19" s="724"/>
      <c r="E19" s="724"/>
      <c r="F19" s="724"/>
      <c r="G19" s="724"/>
      <c r="H19" s="724"/>
      <c r="I19" s="724"/>
      <c r="J19" s="724"/>
      <c r="K19" s="724"/>
      <c r="L19" s="725"/>
      <c r="M19" s="726"/>
      <c r="N19" s="727"/>
      <c r="O19" s="727"/>
      <c r="P19" s="727"/>
      <c r="Q19" s="727"/>
      <c r="R19" s="727"/>
      <c r="S19" s="727"/>
      <c r="T19" s="727"/>
      <c r="U19" s="727"/>
      <c r="V19" s="727"/>
      <c r="W19" s="728"/>
      <c r="X19" s="729"/>
      <c r="Y19" s="201"/>
      <c r="Z19" s="201"/>
      <c r="AA19" s="201"/>
    </row>
    <row r="20" spans="1:29" ht="20.100000000000001" customHeight="1">
      <c r="A20" s="201"/>
      <c r="B20" s="204" t="s">
        <v>178</v>
      </c>
      <c r="C20" s="724" t="s">
        <v>168</v>
      </c>
      <c r="D20" s="724"/>
      <c r="E20" s="724"/>
      <c r="F20" s="724"/>
      <c r="G20" s="724"/>
      <c r="H20" s="724"/>
      <c r="I20" s="724"/>
      <c r="J20" s="724"/>
      <c r="K20" s="724"/>
      <c r="L20" s="725"/>
      <c r="M20" s="726"/>
      <c r="N20" s="727"/>
      <c r="O20" s="727"/>
      <c r="P20" s="727"/>
      <c r="Q20" s="727"/>
      <c r="R20" s="727"/>
      <c r="S20" s="727"/>
      <c r="T20" s="727"/>
      <c r="U20" s="727"/>
      <c r="V20" s="727"/>
      <c r="W20" s="728"/>
      <c r="X20" s="729"/>
      <c r="Y20" s="201"/>
      <c r="Z20" s="201"/>
      <c r="AA20" s="201"/>
    </row>
    <row r="21" spans="1:29" ht="20.100000000000001" customHeight="1">
      <c r="A21" s="201"/>
      <c r="B21" s="205"/>
      <c r="C21" s="724" t="s">
        <v>169</v>
      </c>
      <c r="D21" s="724"/>
      <c r="E21" s="724"/>
      <c r="F21" s="724"/>
      <c r="G21" s="724"/>
      <c r="H21" s="724"/>
      <c r="I21" s="724"/>
      <c r="J21" s="724"/>
      <c r="K21" s="724"/>
      <c r="L21" s="725"/>
      <c r="M21" s="737"/>
      <c r="N21" s="738"/>
      <c r="O21" s="738"/>
      <c r="P21" s="738"/>
      <c r="Q21" s="738"/>
      <c r="R21" s="738"/>
      <c r="S21" s="738"/>
      <c r="T21" s="738"/>
      <c r="U21" s="738"/>
      <c r="V21" s="738"/>
      <c r="W21" s="739"/>
      <c r="X21" s="740"/>
      <c r="Y21" s="201"/>
      <c r="Z21" s="201"/>
      <c r="AA21" s="201"/>
    </row>
    <row r="22" spans="1:29" ht="20.100000000000001" customHeight="1">
      <c r="A22" s="201"/>
      <c r="B22" s="715" t="s">
        <v>237</v>
      </c>
      <c r="C22" s="724" t="s">
        <v>9</v>
      </c>
      <c r="D22" s="724"/>
      <c r="E22" s="724"/>
      <c r="F22" s="724"/>
      <c r="G22" s="724"/>
      <c r="H22" s="724"/>
      <c r="I22" s="724"/>
      <c r="J22" s="724"/>
      <c r="K22" s="724"/>
      <c r="L22" s="725"/>
      <c r="M22" s="726"/>
      <c r="N22" s="727"/>
      <c r="O22" s="727"/>
      <c r="P22" s="727"/>
      <c r="Q22" s="727"/>
      <c r="R22" s="727"/>
      <c r="S22" s="727"/>
      <c r="T22" s="727"/>
      <c r="U22" s="727"/>
      <c r="V22" s="727"/>
      <c r="W22" s="728"/>
      <c r="X22" s="729"/>
      <c r="Y22" s="201"/>
      <c r="Z22" s="201"/>
      <c r="AA22" s="201"/>
    </row>
    <row r="23" spans="1:29" ht="20.100000000000001" customHeight="1">
      <c r="A23" s="201"/>
      <c r="B23" s="716"/>
      <c r="C23" s="751" t="s">
        <v>234</v>
      </c>
      <c r="D23" s="751"/>
      <c r="E23" s="751"/>
      <c r="F23" s="751"/>
      <c r="G23" s="751"/>
      <c r="H23" s="751"/>
      <c r="I23" s="751"/>
      <c r="J23" s="751"/>
      <c r="K23" s="751"/>
      <c r="L23" s="751"/>
      <c r="M23" s="726"/>
      <c r="N23" s="727"/>
      <c r="O23" s="727"/>
      <c r="P23" s="727"/>
      <c r="Q23" s="727"/>
      <c r="R23" s="727"/>
      <c r="S23" s="727"/>
      <c r="T23" s="727"/>
      <c r="U23" s="727"/>
      <c r="V23" s="727"/>
      <c r="W23" s="728"/>
      <c r="X23" s="729"/>
      <c r="Y23" s="201"/>
      <c r="Z23" s="201"/>
      <c r="AA23" s="201"/>
    </row>
    <row r="24" spans="1:29" ht="20.100000000000001" customHeight="1">
      <c r="A24" s="201"/>
      <c r="B24" s="204" t="s">
        <v>235</v>
      </c>
      <c r="C24" s="724" t="s">
        <v>0</v>
      </c>
      <c r="D24" s="724"/>
      <c r="E24" s="724"/>
      <c r="F24" s="724"/>
      <c r="G24" s="724"/>
      <c r="H24" s="724"/>
      <c r="I24" s="724"/>
      <c r="J24" s="724"/>
      <c r="K24" s="724"/>
      <c r="L24" s="725"/>
      <c r="M24" s="750"/>
      <c r="N24" s="747"/>
      <c r="O24" s="747"/>
      <c r="P24" s="747"/>
      <c r="Q24" s="747"/>
      <c r="R24" s="747"/>
      <c r="S24" s="747"/>
      <c r="T24" s="747"/>
      <c r="U24" s="747"/>
      <c r="V24" s="747"/>
      <c r="W24" s="748"/>
      <c r="X24" s="749"/>
      <c r="Y24" s="201"/>
      <c r="Z24" s="201"/>
      <c r="AA24" s="201"/>
    </row>
    <row r="25" spans="1:29" ht="20.100000000000001" customHeight="1">
      <c r="A25" s="201"/>
      <c r="B25" s="212"/>
      <c r="C25" s="724" t="s">
        <v>1</v>
      </c>
      <c r="D25" s="724"/>
      <c r="E25" s="724"/>
      <c r="F25" s="724"/>
      <c r="G25" s="724"/>
      <c r="H25" s="724"/>
      <c r="I25" s="724"/>
      <c r="J25" s="724"/>
      <c r="K25" s="724"/>
      <c r="L25" s="725"/>
      <c r="M25" s="726"/>
      <c r="N25" s="727"/>
      <c r="O25" s="727"/>
      <c r="P25" s="727"/>
      <c r="Q25" s="727"/>
      <c r="R25" s="727"/>
      <c r="S25" s="727"/>
      <c r="T25" s="727"/>
      <c r="U25" s="727"/>
      <c r="V25" s="727"/>
      <c r="W25" s="728"/>
      <c r="X25" s="729"/>
      <c r="Y25" s="201"/>
      <c r="Z25" s="201"/>
      <c r="AA25" s="201"/>
    </row>
    <row r="26" spans="1:29" ht="20.100000000000001" customHeight="1" thickBot="1">
      <c r="A26" s="201"/>
      <c r="B26" s="213"/>
      <c r="C26" s="724" t="s">
        <v>236</v>
      </c>
      <c r="D26" s="724"/>
      <c r="E26" s="724"/>
      <c r="F26" s="724"/>
      <c r="G26" s="724"/>
      <c r="H26" s="724"/>
      <c r="I26" s="724"/>
      <c r="J26" s="724"/>
      <c r="K26" s="724"/>
      <c r="L26" s="725"/>
      <c r="M26" s="720"/>
      <c r="N26" s="721"/>
      <c r="O26" s="721"/>
      <c r="P26" s="721"/>
      <c r="Q26" s="721"/>
      <c r="R26" s="721"/>
      <c r="S26" s="721"/>
      <c r="T26" s="721"/>
      <c r="U26" s="721"/>
      <c r="V26" s="721"/>
      <c r="W26" s="722"/>
      <c r="X26" s="723"/>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36" t="s">
        <v>440</v>
      </c>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row>
    <row r="31" spans="1:29" ht="27" customHeight="1">
      <c r="A31" s="201"/>
      <c r="B31" s="752" t="s">
        <v>179</v>
      </c>
      <c r="C31" s="761" t="s">
        <v>180</v>
      </c>
      <c r="D31" s="761"/>
      <c r="E31" s="761"/>
      <c r="F31" s="761"/>
      <c r="G31" s="761"/>
      <c r="H31" s="761"/>
      <c r="I31" s="761"/>
      <c r="J31" s="761"/>
      <c r="K31" s="761"/>
      <c r="L31" s="762"/>
      <c r="M31" s="767" t="s">
        <v>184</v>
      </c>
      <c r="N31" s="761"/>
      <c r="O31" s="761"/>
      <c r="P31" s="761"/>
      <c r="Q31" s="762"/>
      <c r="R31" s="754" t="s">
        <v>286</v>
      </c>
      <c r="S31" s="755"/>
      <c r="T31" s="755"/>
      <c r="U31" s="755"/>
      <c r="V31" s="755"/>
      <c r="W31" s="756"/>
      <c r="X31" s="752" t="s">
        <v>185</v>
      </c>
      <c r="Y31" s="752" t="s">
        <v>186</v>
      </c>
      <c r="Z31" s="741" t="s">
        <v>189</v>
      </c>
      <c r="AA31" s="741" t="s">
        <v>191</v>
      </c>
    </row>
    <row r="32" spans="1:29" ht="27" customHeight="1" thickBot="1">
      <c r="A32" s="201"/>
      <c r="B32" s="760"/>
      <c r="C32" s="763"/>
      <c r="D32" s="763"/>
      <c r="E32" s="763"/>
      <c r="F32" s="763"/>
      <c r="G32" s="763"/>
      <c r="H32" s="763"/>
      <c r="I32" s="763"/>
      <c r="J32" s="763"/>
      <c r="K32" s="763"/>
      <c r="L32" s="764"/>
      <c r="M32" s="768"/>
      <c r="N32" s="763"/>
      <c r="O32" s="763"/>
      <c r="P32" s="763"/>
      <c r="Q32" s="764"/>
      <c r="R32" s="765" t="s">
        <v>289</v>
      </c>
      <c r="S32" s="766"/>
      <c r="T32" s="766"/>
      <c r="U32" s="766"/>
      <c r="V32" s="766"/>
      <c r="W32" s="216" t="s">
        <v>290</v>
      </c>
      <c r="X32" s="753"/>
      <c r="Y32" s="753"/>
      <c r="Z32" s="742"/>
      <c r="AA32" s="742"/>
    </row>
    <row r="33" spans="1:27" ht="37.5" customHeight="1">
      <c r="A33" s="201"/>
      <c r="B33" s="203">
        <v>1</v>
      </c>
      <c r="C33" s="217"/>
      <c r="D33" s="218"/>
      <c r="E33" s="218"/>
      <c r="F33" s="218"/>
      <c r="G33" s="218"/>
      <c r="H33" s="218"/>
      <c r="I33" s="218"/>
      <c r="J33" s="218"/>
      <c r="K33" s="218"/>
      <c r="L33" s="219"/>
      <c r="M33" s="734"/>
      <c r="N33" s="734"/>
      <c r="O33" s="734"/>
      <c r="P33" s="734"/>
      <c r="Q33" s="734"/>
      <c r="R33" s="734"/>
      <c r="S33" s="734"/>
      <c r="T33" s="734"/>
      <c r="U33" s="734"/>
      <c r="V33" s="734"/>
      <c r="W33" s="220"/>
      <c r="X33" s="221"/>
      <c r="Y33" s="221"/>
      <c r="Z33" s="222"/>
      <c r="AA33" s="223"/>
    </row>
    <row r="34" spans="1:27" ht="37.5" customHeight="1">
      <c r="A34" s="201"/>
      <c r="B34" s="203">
        <f>B33+1</f>
        <v>2</v>
      </c>
      <c r="C34" s="224"/>
      <c r="D34" s="225"/>
      <c r="E34" s="225"/>
      <c r="F34" s="225"/>
      <c r="G34" s="225"/>
      <c r="H34" s="225"/>
      <c r="I34" s="225"/>
      <c r="J34" s="225"/>
      <c r="K34" s="225"/>
      <c r="L34" s="226"/>
      <c r="M34" s="714"/>
      <c r="N34" s="714"/>
      <c r="O34" s="714"/>
      <c r="P34" s="714"/>
      <c r="Q34" s="714"/>
      <c r="R34" s="714"/>
      <c r="S34" s="714"/>
      <c r="T34" s="714"/>
      <c r="U34" s="714"/>
      <c r="V34" s="714"/>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14"/>
      <c r="N35" s="714"/>
      <c r="O35" s="714"/>
      <c r="P35" s="714"/>
      <c r="Q35" s="714"/>
      <c r="R35" s="714"/>
      <c r="S35" s="714"/>
      <c r="T35" s="714"/>
      <c r="U35" s="714"/>
      <c r="V35" s="714"/>
      <c r="W35" s="227"/>
      <c r="X35" s="228"/>
      <c r="Y35" s="228"/>
      <c r="Z35" s="229"/>
      <c r="AA35" s="230"/>
    </row>
    <row r="36" spans="1:27" ht="37.5" customHeight="1">
      <c r="A36" s="201"/>
      <c r="B36" s="203">
        <f t="shared" si="0"/>
        <v>4</v>
      </c>
      <c r="C36" s="224"/>
      <c r="D36" s="225"/>
      <c r="E36" s="225"/>
      <c r="F36" s="225"/>
      <c r="G36" s="225"/>
      <c r="H36" s="225"/>
      <c r="I36" s="225"/>
      <c r="J36" s="225"/>
      <c r="K36" s="225"/>
      <c r="L36" s="226"/>
      <c r="M36" s="714"/>
      <c r="N36" s="714"/>
      <c r="O36" s="714"/>
      <c r="P36" s="714"/>
      <c r="Q36" s="714"/>
      <c r="R36" s="714"/>
      <c r="S36" s="714"/>
      <c r="T36" s="714"/>
      <c r="U36" s="714"/>
      <c r="V36" s="714"/>
      <c r="W36" s="227"/>
      <c r="X36" s="228"/>
      <c r="Y36" s="228"/>
      <c r="Z36" s="229"/>
      <c r="AA36" s="230"/>
    </row>
    <row r="37" spans="1:27" ht="37.5" customHeight="1">
      <c r="A37" s="201"/>
      <c r="B37" s="203">
        <f t="shared" si="0"/>
        <v>5</v>
      </c>
      <c r="C37" s="224"/>
      <c r="D37" s="225"/>
      <c r="E37" s="225"/>
      <c r="F37" s="225"/>
      <c r="G37" s="225"/>
      <c r="H37" s="225"/>
      <c r="I37" s="225"/>
      <c r="J37" s="225"/>
      <c r="K37" s="225"/>
      <c r="L37" s="226"/>
      <c r="M37" s="714"/>
      <c r="N37" s="714"/>
      <c r="O37" s="714"/>
      <c r="P37" s="714"/>
      <c r="Q37" s="714"/>
      <c r="R37" s="714"/>
      <c r="S37" s="714"/>
      <c r="T37" s="714"/>
      <c r="U37" s="714"/>
      <c r="V37" s="714"/>
      <c r="W37" s="227"/>
      <c r="X37" s="228"/>
      <c r="Y37" s="228"/>
      <c r="Z37" s="229"/>
      <c r="AA37" s="230"/>
    </row>
    <row r="38" spans="1:27" ht="37.5" customHeight="1">
      <c r="A38" s="201"/>
      <c r="B38" s="203">
        <f t="shared" si="0"/>
        <v>6</v>
      </c>
      <c r="C38" s="224"/>
      <c r="D38" s="225"/>
      <c r="E38" s="225"/>
      <c r="F38" s="225"/>
      <c r="G38" s="225"/>
      <c r="H38" s="225"/>
      <c r="I38" s="225"/>
      <c r="J38" s="225"/>
      <c r="K38" s="225"/>
      <c r="L38" s="226"/>
      <c r="M38" s="714"/>
      <c r="N38" s="714"/>
      <c r="O38" s="714"/>
      <c r="P38" s="714"/>
      <c r="Q38" s="714"/>
      <c r="R38" s="730"/>
      <c r="S38" s="731"/>
      <c r="T38" s="731"/>
      <c r="U38" s="731"/>
      <c r="V38" s="732"/>
      <c r="W38" s="227"/>
      <c r="X38" s="228"/>
      <c r="Y38" s="228"/>
      <c r="Z38" s="229"/>
      <c r="AA38" s="230"/>
    </row>
    <row r="39" spans="1:27" ht="37.5" customHeight="1">
      <c r="A39" s="201"/>
      <c r="B39" s="203">
        <f t="shared" si="0"/>
        <v>7</v>
      </c>
      <c r="C39" s="224"/>
      <c r="D39" s="225"/>
      <c r="E39" s="225"/>
      <c r="F39" s="225"/>
      <c r="G39" s="225"/>
      <c r="H39" s="225"/>
      <c r="I39" s="225"/>
      <c r="J39" s="225"/>
      <c r="K39" s="225"/>
      <c r="L39" s="226"/>
      <c r="M39" s="714"/>
      <c r="N39" s="714"/>
      <c r="O39" s="714"/>
      <c r="P39" s="714"/>
      <c r="Q39" s="714"/>
      <c r="R39" s="730"/>
      <c r="S39" s="731"/>
      <c r="T39" s="731"/>
      <c r="U39" s="731"/>
      <c r="V39" s="732"/>
      <c r="W39" s="227"/>
      <c r="X39" s="228"/>
      <c r="Y39" s="228"/>
      <c r="Z39" s="229"/>
      <c r="AA39" s="230"/>
    </row>
    <row r="40" spans="1:27" ht="37.5" customHeight="1">
      <c r="A40" s="201"/>
      <c r="B40" s="203">
        <f t="shared" si="0"/>
        <v>8</v>
      </c>
      <c r="C40" s="224"/>
      <c r="D40" s="225"/>
      <c r="E40" s="225"/>
      <c r="F40" s="225"/>
      <c r="G40" s="225"/>
      <c r="H40" s="225"/>
      <c r="I40" s="225"/>
      <c r="J40" s="225"/>
      <c r="K40" s="225"/>
      <c r="L40" s="226"/>
      <c r="M40" s="714"/>
      <c r="N40" s="714"/>
      <c r="O40" s="714"/>
      <c r="P40" s="714"/>
      <c r="Q40" s="714"/>
      <c r="R40" s="730"/>
      <c r="S40" s="731"/>
      <c r="T40" s="731"/>
      <c r="U40" s="731"/>
      <c r="V40" s="732"/>
      <c r="W40" s="227"/>
      <c r="X40" s="228"/>
      <c r="Y40" s="228"/>
      <c r="Z40" s="229"/>
      <c r="AA40" s="230"/>
    </row>
    <row r="41" spans="1:27" ht="37.5" customHeight="1">
      <c r="A41" s="201"/>
      <c r="B41" s="203">
        <f t="shared" si="0"/>
        <v>9</v>
      </c>
      <c r="C41" s="224"/>
      <c r="D41" s="225"/>
      <c r="E41" s="225"/>
      <c r="F41" s="225"/>
      <c r="G41" s="225"/>
      <c r="H41" s="225"/>
      <c r="I41" s="225"/>
      <c r="J41" s="225"/>
      <c r="K41" s="225"/>
      <c r="L41" s="226"/>
      <c r="M41" s="714"/>
      <c r="N41" s="714"/>
      <c r="O41" s="714"/>
      <c r="P41" s="714"/>
      <c r="Q41" s="714"/>
      <c r="R41" s="730"/>
      <c r="S41" s="731"/>
      <c r="T41" s="731"/>
      <c r="U41" s="731"/>
      <c r="V41" s="732"/>
      <c r="W41" s="227"/>
      <c r="X41" s="228"/>
      <c r="Y41" s="228"/>
      <c r="Z41" s="229"/>
      <c r="AA41" s="230"/>
    </row>
    <row r="42" spans="1:27" ht="37.5" customHeight="1">
      <c r="A42" s="201"/>
      <c r="B42" s="203">
        <f t="shared" si="0"/>
        <v>10</v>
      </c>
      <c r="C42" s="224"/>
      <c r="D42" s="225"/>
      <c r="E42" s="225"/>
      <c r="F42" s="225"/>
      <c r="G42" s="225"/>
      <c r="H42" s="225"/>
      <c r="I42" s="225"/>
      <c r="J42" s="225"/>
      <c r="K42" s="225"/>
      <c r="L42" s="226"/>
      <c r="M42" s="714"/>
      <c r="N42" s="714"/>
      <c r="O42" s="714"/>
      <c r="P42" s="714"/>
      <c r="Q42" s="714"/>
      <c r="R42" s="730"/>
      <c r="S42" s="731"/>
      <c r="T42" s="731"/>
      <c r="U42" s="731"/>
      <c r="V42" s="732"/>
      <c r="W42" s="227"/>
      <c r="X42" s="228"/>
      <c r="Y42" s="228"/>
      <c r="Z42" s="229"/>
      <c r="AA42" s="230"/>
    </row>
    <row r="43" spans="1:27" ht="37.5" customHeight="1">
      <c r="A43" s="201"/>
      <c r="B43" s="203">
        <f t="shared" si="0"/>
        <v>11</v>
      </c>
      <c r="C43" s="224"/>
      <c r="D43" s="225"/>
      <c r="E43" s="225"/>
      <c r="F43" s="225"/>
      <c r="G43" s="225"/>
      <c r="H43" s="225"/>
      <c r="I43" s="225"/>
      <c r="J43" s="225"/>
      <c r="K43" s="225"/>
      <c r="L43" s="226"/>
      <c r="M43" s="714"/>
      <c r="N43" s="714"/>
      <c r="O43" s="714"/>
      <c r="P43" s="714"/>
      <c r="Q43" s="714"/>
      <c r="R43" s="730"/>
      <c r="S43" s="731"/>
      <c r="T43" s="731"/>
      <c r="U43" s="731"/>
      <c r="V43" s="732"/>
      <c r="W43" s="227"/>
      <c r="X43" s="228"/>
      <c r="Y43" s="228"/>
      <c r="Z43" s="229"/>
      <c r="AA43" s="230"/>
    </row>
    <row r="44" spans="1:27" ht="37.5" customHeight="1">
      <c r="A44" s="201"/>
      <c r="B44" s="203">
        <f t="shared" si="0"/>
        <v>12</v>
      </c>
      <c r="C44" s="224"/>
      <c r="D44" s="225"/>
      <c r="E44" s="225"/>
      <c r="F44" s="225"/>
      <c r="G44" s="225"/>
      <c r="H44" s="225"/>
      <c r="I44" s="225"/>
      <c r="J44" s="225"/>
      <c r="K44" s="225"/>
      <c r="L44" s="226"/>
      <c r="M44" s="714"/>
      <c r="N44" s="714"/>
      <c r="O44" s="714"/>
      <c r="P44" s="714"/>
      <c r="Q44" s="714"/>
      <c r="R44" s="730"/>
      <c r="S44" s="731"/>
      <c r="T44" s="731"/>
      <c r="U44" s="731"/>
      <c r="V44" s="732"/>
      <c r="W44" s="227"/>
      <c r="X44" s="228"/>
      <c r="Y44" s="228"/>
      <c r="Z44" s="229"/>
      <c r="AA44" s="230"/>
    </row>
    <row r="45" spans="1:27" ht="37.5" customHeight="1">
      <c r="A45" s="201"/>
      <c r="B45" s="203">
        <f t="shared" si="0"/>
        <v>13</v>
      </c>
      <c r="C45" s="224"/>
      <c r="D45" s="225"/>
      <c r="E45" s="225"/>
      <c r="F45" s="225"/>
      <c r="G45" s="225"/>
      <c r="H45" s="225"/>
      <c r="I45" s="225"/>
      <c r="J45" s="225"/>
      <c r="K45" s="225"/>
      <c r="L45" s="226"/>
      <c r="M45" s="714"/>
      <c r="N45" s="714"/>
      <c r="O45" s="714"/>
      <c r="P45" s="714"/>
      <c r="Q45" s="714"/>
      <c r="R45" s="730"/>
      <c r="S45" s="731"/>
      <c r="T45" s="731"/>
      <c r="U45" s="731"/>
      <c r="V45" s="732"/>
      <c r="W45" s="227"/>
      <c r="X45" s="228"/>
      <c r="Y45" s="228"/>
      <c r="Z45" s="229"/>
      <c r="AA45" s="230"/>
    </row>
    <row r="46" spans="1:27" ht="37.5" customHeight="1">
      <c r="A46" s="201"/>
      <c r="B46" s="203">
        <f t="shared" si="0"/>
        <v>14</v>
      </c>
      <c r="C46" s="224"/>
      <c r="D46" s="225"/>
      <c r="E46" s="225"/>
      <c r="F46" s="225"/>
      <c r="G46" s="225"/>
      <c r="H46" s="225"/>
      <c r="I46" s="225"/>
      <c r="J46" s="225"/>
      <c r="K46" s="225"/>
      <c r="L46" s="226"/>
      <c r="M46" s="714"/>
      <c r="N46" s="714"/>
      <c r="O46" s="714"/>
      <c r="P46" s="714"/>
      <c r="Q46" s="714"/>
      <c r="R46" s="730"/>
      <c r="S46" s="731"/>
      <c r="T46" s="731"/>
      <c r="U46" s="731"/>
      <c r="V46" s="732"/>
      <c r="W46" s="227"/>
      <c r="X46" s="228"/>
      <c r="Y46" s="228"/>
      <c r="Z46" s="229"/>
      <c r="AA46" s="230"/>
    </row>
    <row r="47" spans="1:27" ht="37.5" customHeight="1">
      <c r="A47" s="201"/>
      <c r="B47" s="203">
        <f t="shared" si="0"/>
        <v>15</v>
      </c>
      <c r="C47" s="224"/>
      <c r="D47" s="225"/>
      <c r="E47" s="225"/>
      <c r="F47" s="225"/>
      <c r="G47" s="225"/>
      <c r="H47" s="225"/>
      <c r="I47" s="225"/>
      <c r="J47" s="225"/>
      <c r="K47" s="225"/>
      <c r="L47" s="226"/>
      <c r="M47" s="714"/>
      <c r="N47" s="714"/>
      <c r="O47" s="714"/>
      <c r="P47" s="714"/>
      <c r="Q47" s="714"/>
      <c r="R47" s="730"/>
      <c r="S47" s="731"/>
      <c r="T47" s="731"/>
      <c r="U47" s="731"/>
      <c r="V47" s="732"/>
      <c r="W47" s="227"/>
      <c r="X47" s="228"/>
      <c r="Y47" s="228"/>
      <c r="Z47" s="229"/>
      <c r="AA47" s="230"/>
    </row>
    <row r="48" spans="1:27" ht="37.5" customHeight="1">
      <c r="A48" s="201"/>
      <c r="B48" s="203">
        <f t="shared" si="0"/>
        <v>16</v>
      </c>
      <c r="C48" s="224"/>
      <c r="D48" s="225"/>
      <c r="E48" s="225"/>
      <c r="F48" s="225"/>
      <c r="G48" s="225"/>
      <c r="H48" s="225"/>
      <c r="I48" s="225"/>
      <c r="J48" s="225"/>
      <c r="K48" s="225"/>
      <c r="L48" s="226"/>
      <c r="M48" s="714"/>
      <c r="N48" s="714"/>
      <c r="O48" s="714"/>
      <c r="P48" s="714"/>
      <c r="Q48" s="714"/>
      <c r="R48" s="730"/>
      <c r="S48" s="731"/>
      <c r="T48" s="731"/>
      <c r="U48" s="731"/>
      <c r="V48" s="732"/>
      <c r="W48" s="227"/>
      <c r="X48" s="228"/>
      <c r="Y48" s="228"/>
      <c r="Z48" s="229"/>
      <c r="AA48" s="230"/>
    </row>
    <row r="49" spans="1:27" ht="37.5" customHeight="1">
      <c r="A49" s="201"/>
      <c r="B49" s="203">
        <f t="shared" si="0"/>
        <v>17</v>
      </c>
      <c r="C49" s="224"/>
      <c r="D49" s="225"/>
      <c r="E49" s="225"/>
      <c r="F49" s="225"/>
      <c r="G49" s="225"/>
      <c r="H49" s="225"/>
      <c r="I49" s="225"/>
      <c r="J49" s="225"/>
      <c r="K49" s="225"/>
      <c r="L49" s="226"/>
      <c r="M49" s="714"/>
      <c r="N49" s="714"/>
      <c r="O49" s="714"/>
      <c r="P49" s="714"/>
      <c r="Q49" s="714"/>
      <c r="R49" s="730"/>
      <c r="S49" s="731"/>
      <c r="T49" s="731"/>
      <c r="U49" s="731"/>
      <c r="V49" s="732"/>
      <c r="W49" s="227"/>
      <c r="X49" s="228"/>
      <c r="Y49" s="228"/>
      <c r="Z49" s="229"/>
      <c r="AA49" s="230"/>
    </row>
    <row r="50" spans="1:27" ht="37.5" customHeight="1">
      <c r="A50" s="201"/>
      <c r="B50" s="203">
        <f t="shared" si="0"/>
        <v>18</v>
      </c>
      <c r="C50" s="224"/>
      <c r="D50" s="225"/>
      <c r="E50" s="225"/>
      <c r="F50" s="225"/>
      <c r="G50" s="225"/>
      <c r="H50" s="225"/>
      <c r="I50" s="225"/>
      <c r="J50" s="225"/>
      <c r="K50" s="225"/>
      <c r="L50" s="226"/>
      <c r="M50" s="714"/>
      <c r="N50" s="714"/>
      <c r="O50" s="714"/>
      <c r="P50" s="714"/>
      <c r="Q50" s="714"/>
      <c r="R50" s="730"/>
      <c r="S50" s="731"/>
      <c r="T50" s="731"/>
      <c r="U50" s="731"/>
      <c r="V50" s="732"/>
      <c r="W50" s="227"/>
      <c r="X50" s="228"/>
      <c r="Y50" s="228"/>
      <c r="Z50" s="229"/>
      <c r="AA50" s="230"/>
    </row>
    <row r="51" spans="1:27" ht="37.5" customHeight="1">
      <c r="A51" s="201"/>
      <c r="B51" s="203">
        <f t="shared" si="0"/>
        <v>19</v>
      </c>
      <c r="C51" s="224"/>
      <c r="D51" s="225"/>
      <c r="E51" s="225"/>
      <c r="F51" s="225"/>
      <c r="G51" s="225"/>
      <c r="H51" s="225"/>
      <c r="I51" s="225"/>
      <c r="J51" s="225"/>
      <c r="K51" s="225"/>
      <c r="L51" s="226"/>
      <c r="M51" s="714"/>
      <c r="N51" s="714"/>
      <c r="O51" s="714"/>
      <c r="P51" s="714"/>
      <c r="Q51" s="714"/>
      <c r="R51" s="730"/>
      <c r="S51" s="731"/>
      <c r="T51" s="731"/>
      <c r="U51" s="731"/>
      <c r="V51" s="732"/>
      <c r="W51" s="227"/>
      <c r="X51" s="228"/>
      <c r="Y51" s="228"/>
      <c r="Z51" s="229"/>
      <c r="AA51" s="230"/>
    </row>
    <row r="52" spans="1:27" ht="37.5" customHeight="1">
      <c r="A52" s="201"/>
      <c r="B52" s="203">
        <f t="shared" si="0"/>
        <v>20</v>
      </c>
      <c r="C52" s="224"/>
      <c r="D52" s="225"/>
      <c r="E52" s="225"/>
      <c r="F52" s="225"/>
      <c r="G52" s="225"/>
      <c r="H52" s="225"/>
      <c r="I52" s="225"/>
      <c r="J52" s="225"/>
      <c r="K52" s="225"/>
      <c r="L52" s="226"/>
      <c r="M52" s="714"/>
      <c r="N52" s="714"/>
      <c r="O52" s="714"/>
      <c r="P52" s="714"/>
      <c r="Q52" s="714"/>
      <c r="R52" s="730"/>
      <c r="S52" s="731"/>
      <c r="T52" s="731"/>
      <c r="U52" s="731"/>
      <c r="V52" s="732"/>
      <c r="W52" s="227"/>
      <c r="X52" s="228"/>
      <c r="Y52" s="228"/>
      <c r="Z52" s="229"/>
      <c r="AA52" s="230"/>
    </row>
    <row r="53" spans="1:27" ht="37.5" customHeight="1">
      <c r="A53" s="201"/>
      <c r="B53" s="203">
        <f t="shared" si="0"/>
        <v>21</v>
      </c>
      <c r="C53" s="224"/>
      <c r="D53" s="225"/>
      <c r="E53" s="225"/>
      <c r="F53" s="225"/>
      <c r="G53" s="225"/>
      <c r="H53" s="225"/>
      <c r="I53" s="225"/>
      <c r="J53" s="225"/>
      <c r="K53" s="225"/>
      <c r="L53" s="226"/>
      <c r="M53" s="714"/>
      <c r="N53" s="714"/>
      <c r="O53" s="714"/>
      <c r="P53" s="714"/>
      <c r="Q53" s="714"/>
      <c r="R53" s="730"/>
      <c r="S53" s="731"/>
      <c r="T53" s="731"/>
      <c r="U53" s="731"/>
      <c r="V53" s="732"/>
      <c r="W53" s="227"/>
      <c r="X53" s="228"/>
      <c r="Y53" s="228"/>
      <c r="Z53" s="229"/>
      <c r="AA53" s="230"/>
    </row>
    <row r="54" spans="1:27" ht="37.5" customHeight="1">
      <c r="A54" s="201"/>
      <c r="B54" s="203">
        <f t="shared" si="0"/>
        <v>22</v>
      </c>
      <c r="C54" s="224"/>
      <c r="D54" s="225"/>
      <c r="E54" s="225"/>
      <c r="F54" s="225"/>
      <c r="G54" s="225"/>
      <c r="H54" s="225"/>
      <c r="I54" s="225"/>
      <c r="J54" s="225"/>
      <c r="K54" s="225"/>
      <c r="L54" s="226"/>
      <c r="M54" s="714"/>
      <c r="N54" s="714"/>
      <c r="O54" s="714"/>
      <c r="P54" s="714"/>
      <c r="Q54" s="714"/>
      <c r="R54" s="730"/>
      <c r="S54" s="731"/>
      <c r="T54" s="731"/>
      <c r="U54" s="731"/>
      <c r="V54" s="732"/>
      <c r="W54" s="227"/>
      <c r="X54" s="228"/>
      <c r="Y54" s="228"/>
      <c r="Z54" s="229"/>
      <c r="AA54" s="230"/>
    </row>
    <row r="55" spans="1:27" ht="37.5" customHeight="1">
      <c r="A55" s="201"/>
      <c r="B55" s="203">
        <f t="shared" si="0"/>
        <v>23</v>
      </c>
      <c r="C55" s="224"/>
      <c r="D55" s="225"/>
      <c r="E55" s="225"/>
      <c r="F55" s="225"/>
      <c r="G55" s="225"/>
      <c r="H55" s="225"/>
      <c r="I55" s="225"/>
      <c r="J55" s="225"/>
      <c r="K55" s="225"/>
      <c r="L55" s="226"/>
      <c r="M55" s="714"/>
      <c r="N55" s="714"/>
      <c r="O55" s="714"/>
      <c r="P55" s="714"/>
      <c r="Q55" s="714"/>
      <c r="R55" s="730"/>
      <c r="S55" s="731"/>
      <c r="T55" s="731"/>
      <c r="U55" s="731"/>
      <c r="V55" s="732"/>
      <c r="W55" s="227"/>
      <c r="X55" s="228"/>
      <c r="Y55" s="228"/>
      <c r="Z55" s="229"/>
      <c r="AA55" s="230"/>
    </row>
    <row r="56" spans="1:27" ht="37.5" customHeight="1">
      <c r="A56" s="201"/>
      <c r="B56" s="203">
        <f t="shared" si="0"/>
        <v>24</v>
      </c>
      <c r="C56" s="224"/>
      <c r="D56" s="225"/>
      <c r="E56" s="225"/>
      <c r="F56" s="225"/>
      <c r="G56" s="225"/>
      <c r="H56" s="225"/>
      <c r="I56" s="225"/>
      <c r="J56" s="225"/>
      <c r="K56" s="225"/>
      <c r="L56" s="226"/>
      <c r="M56" s="714"/>
      <c r="N56" s="714"/>
      <c r="O56" s="714"/>
      <c r="P56" s="714"/>
      <c r="Q56" s="714"/>
      <c r="R56" s="730"/>
      <c r="S56" s="731"/>
      <c r="T56" s="731"/>
      <c r="U56" s="731"/>
      <c r="V56" s="732"/>
      <c r="W56" s="227"/>
      <c r="X56" s="228"/>
      <c r="Y56" s="228"/>
      <c r="Z56" s="229"/>
      <c r="AA56" s="230"/>
    </row>
    <row r="57" spans="1:27" ht="37.5" customHeight="1">
      <c r="A57" s="201"/>
      <c r="B57" s="203">
        <f t="shared" si="0"/>
        <v>25</v>
      </c>
      <c r="C57" s="224"/>
      <c r="D57" s="225"/>
      <c r="E57" s="225"/>
      <c r="F57" s="225"/>
      <c r="G57" s="225"/>
      <c r="H57" s="225"/>
      <c r="I57" s="225"/>
      <c r="J57" s="225"/>
      <c r="K57" s="225"/>
      <c r="L57" s="226"/>
      <c r="M57" s="714"/>
      <c r="N57" s="714"/>
      <c r="O57" s="714"/>
      <c r="P57" s="714"/>
      <c r="Q57" s="714"/>
      <c r="R57" s="730"/>
      <c r="S57" s="731"/>
      <c r="T57" s="731"/>
      <c r="U57" s="731"/>
      <c r="V57" s="732"/>
      <c r="W57" s="227"/>
      <c r="X57" s="228"/>
      <c r="Y57" s="228"/>
      <c r="Z57" s="229"/>
      <c r="AA57" s="230"/>
    </row>
    <row r="58" spans="1:27" ht="37.5" customHeight="1">
      <c r="A58" s="201"/>
      <c r="B58" s="203">
        <f t="shared" si="0"/>
        <v>26</v>
      </c>
      <c r="C58" s="224"/>
      <c r="D58" s="225"/>
      <c r="E58" s="225"/>
      <c r="F58" s="225"/>
      <c r="G58" s="225"/>
      <c r="H58" s="225"/>
      <c r="I58" s="225"/>
      <c r="J58" s="225"/>
      <c r="K58" s="225"/>
      <c r="L58" s="226"/>
      <c r="M58" s="714"/>
      <c r="N58" s="714"/>
      <c r="O58" s="714"/>
      <c r="P58" s="714"/>
      <c r="Q58" s="714"/>
      <c r="R58" s="730"/>
      <c r="S58" s="731"/>
      <c r="T58" s="731"/>
      <c r="U58" s="731"/>
      <c r="V58" s="732"/>
      <c r="W58" s="227"/>
      <c r="X58" s="228"/>
      <c r="Y58" s="228"/>
      <c r="Z58" s="229"/>
      <c r="AA58" s="230"/>
    </row>
    <row r="59" spans="1:27" ht="37.5" customHeight="1">
      <c r="A59" s="201"/>
      <c r="B59" s="203">
        <f t="shared" si="0"/>
        <v>27</v>
      </c>
      <c r="C59" s="224"/>
      <c r="D59" s="225"/>
      <c r="E59" s="225"/>
      <c r="F59" s="225"/>
      <c r="G59" s="225"/>
      <c r="H59" s="225"/>
      <c r="I59" s="225"/>
      <c r="J59" s="225"/>
      <c r="K59" s="225"/>
      <c r="L59" s="226"/>
      <c r="M59" s="714"/>
      <c r="N59" s="714"/>
      <c r="O59" s="714"/>
      <c r="P59" s="714"/>
      <c r="Q59" s="714"/>
      <c r="R59" s="730"/>
      <c r="S59" s="731"/>
      <c r="T59" s="731"/>
      <c r="U59" s="731"/>
      <c r="V59" s="732"/>
      <c r="W59" s="227"/>
      <c r="X59" s="228"/>
      <c r="Y59" s="228"/>
      <c r="Z59" s="229"/>
      <c r="AA59" s="230"/>
    </row>
    <row r="60" spans="1:27" ht="37.5" customHeight="1">
      <c r="A60" s="201"/>
      <c r="B60" s="203">
        <f t="shared" si="0"/>
        <v>28</v>
      </c>
      <c r="C60" s="224"/>
      <c r="D60" s="225"/>
      <c r="E60" s="225"/>
      <c r="F60" s="225"/>
      <c r="G60" s="225"/>
      <c r="H60" s="225"/>
      <c r="I60" s="225"/>
      <c r="J60" s="225"/>
      <c r="K60" s="225"/>
      <c r="L60" s="226"/>
      <c r="M60" s="714"/>
      <c r="N60" s="714"/>
      <c r="O60" s="714"/>
      <c r="P60" s="714"/>
      <c r="Q60" s="714"/>
      <c r="R60" s="730"/>
      <c r="S60" s="731"/>
      <c r="T60" s="731"/>
      <c r="U60" s="731"/>
      <c r="V60" s="732"/>
      <c r="W60" s="227"/>
      <c r="X60" s="228"/>
      <c r="Y60" s="228"/>
      <c r="Z60" s="229"/>
      <c r="AA60" s="230"/>
    </row>
    <row r="61" spans="1:27" ht="37.5" customHeight="1">
      <c r="A61" s="201"/>
      <c r="B61" s="203">
        <f t="shared" si="0"/>
        <v>29</v>
      </c>
      <c r="C61" s="224"/>
      <c r="D61" s="225"/>
      <c r="E61" s="225"/>
      <c r="F61" s="225"/>
      <c r="G61" s="225"/>
      <c r="H61" s="225"/>
      <c r="I61" s="225"/>
      <c r="J61" s="225"/>
      <c r="K61" s="225"/>
      <c r="L61" s="226"/>
      <c r="M61" s="714"/>
      <c r="N61" s="714"/>
      <c r="O61" s="714"/>
      <c r="P61" s="714"/>
      <c r="Q61" s="714"/>
      <c r="R61" s="730"/>
      <c r="S61" s="731"/>
      <c r="T61" s="731"/>
      <c r="U61" s="731"/>
      <c r="V61" s="732"/>
      <c r="W61" s="227"/>
      <c r="X61" s="228"/>
      <c r="Y61" s="228"/>
      <c r="Z61" s="229"/>
      <c r="AA61" s="230"/>
    </row>
    <row r="62" spans="1:27" ht="37.5" customHeight="1">
      <c r="A62" s="201"/>
      <c r="B62" s="203">
        <f t="shared" si="0"/>
        <v>30</v>
      </c>
      <c r="C62" s="224"/>
      <c r="D62" s="225"/>
      <c r="E62" s="225"/>
      <c r="F62" s="225"/>
      <c r="G62" s="225"/>
      <c r="H62" s="225"/>
      <c r="I62" s="225"/>
      <c r="J62" s="225"/>
      <c r="K62" s="225"/>
      <c r="L62" s="226"/>
      <c r="M62" s="714"/>
      <c r="N62" s="714"/>
      <c r="O62" s="714"/>
      <c r="P62" s="714"/>
      <c r="Q62" s="714"/>
      <c r="R62" s="730"/>
      <c r="S62" s="731"/>
      <c r="T62" s="731"/>
      <c r="U62" s="731"/>
      <c r="V62" s="732"/>
      <c r="W62" s="227"/>
      <c r="X62" s="228"/>
      <c r="Y62" s="228"/>
      <c r="Z62" s="229"/>
      <c r="AA62" s="230"/>
    </row>
    <row r="63" spans="1:27" ht="37.5" customHeight="1">
      <c r="A63" s="201"/>
      <c r="B63" s="203">
        <f t="shared" si="0"/>
        <v>31</v>
      </c>
      <c r="C63" s="224"/>
      <c r="D63" s="225"/>
      <c r="E63" s="225"/>
      <c r="F63" s="225"/>
      <c r="G63" s="225"/>
      <c r="H63" s="225"/>
      <c r="I63" s="225"/>
      <c r="J63" s="225"/>
      <c r="K63" s="225"/>
      <c r="L63" s="226"/>
      <c r="M63" s="714"/>
      <c r="N63" s="714"/>
      <c r="O63" s="714"/>
      <c r="P63" s="714"/>
      <c r="Q63" s="714"/>
      <c r="R63" s="730"/>
      <c r="S63" s="731"/>
      <c r="T63" s="731"/>
      <c r="U63" s="731"/>
      <c r="V63" s="732"/>
      <c r="W63" s="227"/>
      <c r="X63" s="228"/>
      <c r="Y63" s="228"/>
      <c r="Z63" s="229"/>
      <c r="AA63" s="230"/>
    </row>
    <row r="64" spans="1:27" ht="37.5" customHeight="1">
      <c r="A64" s="201"/>
      <c r="B64" s="203">
        <f t="shared" si="0"/>
        <v>32</v>
      </c>
      <c r="C64" s="224"/>
      <c r="D64" s="225"/>
      <c r="E64" s="225"/>
      <c r="F64" s="225"/>
      <c r="G64" s="225"/>
      <c r="H64" s="225"/>
      <c r="I64" s="225"/>
      <c r="J64" s="225"/>
      <c r="K64" s="225"/>
      <c r="L64" s="226"/>
      <c r="M64" s="714"/>
      <c r="N64" s="714"/>
      <c r="O64" s="714"/>
      <c r="P64" s="714"/>
      <c r="Q64" s="714"/>
      <c r="R64" s="730"/>
      <c r="S64" s="731"/>
      <c r="T64" s="731"/>
      <c r="U64" s="731"/>
      <c r="V64" s="732"/>
      <c r="W64" s="227"/>
      <c r="X64" s="228"/>
      <c r="Y64" s="228"/>
      <c r="Z64" s="229"/>
      <c r="AA64" s="230"/>
    </row>
    <row r="65" spans="1:27" ht="37.5" customHeight="1">
      <c r="A65" s="201"/>
      <c r="B65" s="203">
        <f t="shared" si="0"/>
        <v>33</v>
      </c>
      <c r="C65" s="224"/>
      <c r="D65" s="225"/>
      <c r="E65" s="225"/>
      <c r="F65" s="225"/>
      <c r="G65" s="225"/>
      <c r="H65" s="225"/>
      <c r="I65" s="225"/>
      <c r="J65" s="225"/>
      <c r="K65" s="225"/>
      <c r="L65" s="226"/>
      <c r="M65" s="714"/>
      <c r="N65" s="714"/>
      <c r="O65" s="714"/>
      <c r="P65" s="714"/>
      <c r="Q65" s="714"/>
      <c r="R65" s="730"/>
      <c r="S65" s="731"/>
      <c r="T65" s="731"/>
      <c r="U65" s="731"/>
      <c r="V65" s="732"/>
      <c r="W65" s="227"/>
      <c r="X65" s="228"/>
      <c r="Y65" s="228"/>
      <c r="Z65" s="229"/>
      <c r="AA65" s="230"/>
    </row>
    <row r="66" spans="1:27" ht="37.5" customHeight="1">
      <c r="A66" s="201"/>
      <c r="B66" s="203">
        <f t="shared" si="0"/>
        <v>34</v>
      </c>
      <c r="C66" s="224"/>
      <c r="D66" s="225"/>
      <c r="E66" s="225"/>
      <c r="F66" s="225"/>
      <c r="G66" s="225"/>
      <c r="H66" s="225"/>
      <c r="I66" s="225"/>
      <c r="J66" s="225"/>
      <c r="K66" s="225"/>
      <c r="L66" s="226"/>
      <c r="M66" s="714"/>
      <c r="N66" s="714"/>
      <c r="O66" s="714"/>
      <c r="P66" s="714"/>
      <c r="Q66" s="714"/>
      <c r="R66" s="730"/>
      <c r="S66" s="731"/>
      <c r="T66" s="731"/>
      <c r="U66" s="731"/>
      <c r="V66" s="732"/>
      <c r="W66" s="227"/>
      <c r="X66" s="228"/>
      <c r="Y66" s="228"/>
      <c r="Z66" s="229"/>
      <c r="AA66" s="230"/>
    </row>
    <row r="67" spans="1:27" ht="37.5" customHeight="1">
      <c r="A67" s="201"/>
      <c r="B67" s="203">
        <f t="shared" si="0"/>
        <v>35</v>
      </c>
      <c r="C67" s="224"/>
      <c r="D67" s="225"/>
      <c r="E67" s="225"/>
      <c r="F67" s="225"/>
      <c r="G67" s="225"/>
      <c r="H67" s="225"/>
      <c r="I67" s="225"/>
      <c r="J67" s="225"/>
      <c r="K67" s="225"/>
      <c r="L67" s="226"/>
      <c r="M67" s="714"/>
      <c r="N67" s="714"/>
      <c r="O67" s="714"/>
      <c r="P67" s="714"/>
      <c r="Q67" s="714"/>
      <c r="R67" s="730"/>
      <c r="S67" s="731"/>
      <c r="T67" s="731"/>
      <c r="U67" s="731"/>
      <c r="V67" s="732"/>
      <c r="W67" s="227"/>
      <c r="X67" s="228"/>
      <c r="Y67" s="228"/>
      <c r="Z67" s="229"/>
      <c r="AA67" s="230"/>
    </row>
    <row r="68" spans="1:27" ht="37.5" customHeight="1">
      <c r="A68" s="201"/>
      <c r="B68" s="203">
        <f t="shared" si="0"/>
        <v>36</v>
      </c>
      <c r="C68" s="224"/>
      <c r="D68" s="225"/>
      <c r="E68" s="225"/>
      <c r="F68" s="225"/>
      <c r="G68" s="225"/>
      <c r="H68" s="225"/>
      <c r="I68" s="225"/>
      <c r="J68" s="225"/>
      <c r="K68" s="225"/>
      <c r="L68" s="226"/>
      <c r="M68" s="714"/>
      <c r="N68" s="714"/>
      <c r="O68" s="714"/>
      <c r="P68" s="714"/>
      <c r="Q68" s="714"/>
      <c r="R68" s="730"/>
      <c r="S68" s="731"/>
      <c r="T68" s="731"/>
      <c r="U68" s="731"/>
      <c r="V68" s="732"/>
      <c r="W68" s="227"/>
      <c r="X68" s="228"/>
      <c r="Y68" s="228"/>
      <c r="Z68" s="229"/>
      <c r="AA68" s="230"/>
    </row>
    <row r="69" spans="1:27" ht="37.5" customHeight="1">
      <c r="A69" s="201"/>
      <c r="B69" s="203">
        <f t="shared" si="0"/>
        <v>37</v>
      </c>
      <c r="C69" s="224"/>
      <c r="D69" s="225"/>
      <c r="E69" s="225"/>
      <c r="F69" s="225"/>
      <c r="G69" s="225"/>
      <c r="H69" s="225"/>
      <c r="I69" s="225"/>
      <c r="J69" s="225"/>
      <c r="K69" s="225"/>
      <c r="L69" s="226"/>
      <c r="M69" s="714"/>
      <c r="N69" s="714"/>
      <c r="O69" s="714"/>
      <c r="P69" s="714"/>
      <c r="Q69" s="714"/>
      <c r="R69" s="730"/>
      <c r="S69" s="731"/>
      <c r="T69" s="731"/>
      <c r="U69" s="731"/>
      <c r="V69" s="732"/>
      <c r="W69" s="227"/>
      <c r="X69" s="228"/>
      <c r="Y69" s="228"/>
      <c r="Z69" s="229"/>
      <c r="AA69" s="230"/>
    </row>
    <row r="70" spans="1:27" ht="37.5" customHeight="1">
      <c r="A70" s="201"/>
      <c r="B70" s="203">
        <f t="shared" si="0"/>
        <v>38</v>
      </c>
      <c r="C70" s="224"/>
      <c r="D70" s="225"/>
      <c r="E70" s="225"/>
      <c r="F70" s="225"/>
      <c r="G70" s="225"/>
      <c r="H70" s="225"/>
      <c r="I70" s="225"/>
      <c r="J70" s="225"/>
      <c r="K70" s="225"/>
      <c r="L70" s="226"/>
      <c r="M70" s="714"/>
      <c r="N70" s="714"/>
      <c r="O70" s="714"/>
      <c r="P70" s="714"/>
      <c r="Q70" s="714"/>
      <c r="R70" s="730"/>
      <c r="S70" s="731"/>
      <c r="T70" s="731"/>
      <c r="U70" s="731"/>
      <c r="V70" s="732"/>
      <c r="W70" s="227"/>
      <c r="X70" s="228"/>
      <c r="Y70" s="228"/>
      <c r="Z70" s="229"/>
      <c r="AA70" s="230"/>
    </row>
    <row r="71" spans="1:27" ht="37.5" customHeight="1">
      <c r="A71" s="201"/>
      <c r="B71" s="203">
        <f t="shared" si="0"/>
        <v>39</v>
      </c>
      <c r="C71" s="224"/>
      <c r="D71" s="225"/>
      <c r="E71" s="225"/>
      <c r="F71" s="225"/>
      <c r="G71" s="225"/>
      <c r="H71" s="225"/>
      <c r="I71" s="225"/>
      <c r="J71" s="225"/>
      <c r="K71" s="225"/>
      <c r="L71" s="226"/>
      <c r="M71" s="714"/>
      <c r="N71" s="714"/>
      <c r="O71" s="714"/>
      <c r="P71" s="714"/>
      <c r="Q71" s="714"/>
      <c r="R71" s="730"/>
      <c r="S71" s="731"/>
      <c r="T71" s="731"/>
      <c r="U71" s="731"/>
      <c r="V71" s="732"/>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14"/>
      <c r="N72" s="714"/>
      <c r="O72" s="714"/>
      <c r="P72" s="714"/>
      <c r="Q72" s="714"/>
      <c r="R72" s="730"/>
      <c r="S72" s="731"/>
      <c r="T72" s="731"/>
      <c r="U72" s="731"/>
      <c r="V72" s="732"/>
      <c r="W72" s="227"/>
      <c r="X72" s="228"/>
      <c r="Y72" s="228"/>
      <c r="Z72" s="229"/>
      <c r="AA72" s="230"/>
    </row>
    <row r="73" spans="1:27" ht="37.5" customHeight="1">
      <c r="A73" s="201"/>
      <c r="B73" s="203">
        <f t="shared" si="1"/>
        <v>41</v>
      </c>
      <c r="C73" s="224"/>
      <c r="D73" s="225"/>
      <c r="E73" s="225"/>
      <c r="F73" s="225"/>
      <c r="G73" s="225"/>
      <c r="H73" s="225"/>
      <c r="I73" s="225"/>
      <c r="J73" s="225"/>
      <c r="K73" s="225"/>
      <c r="L73" s="226"/>
      <c r="M73" s="714"/>
      <c r="N73" s="714"/>
      <c r="O73" s="714"/>
      <c r="P73" s="714"/>
      <c r="Q73" s="714"/>
      <c r="R73" s="730"/>
      <c r="S73" s="731"/>
      <c r="T73" s="731"/>
      <c r="U73" s="731"/>
      <c r="V73" s="732"/>
      <c r="W73" s="227"/>
      <c r="X73" s="228"/>
      <c r="Y73" s="228"/>
      <c r="Z73" s="229"/>
      <c r="AA73" s="230"/>
    </row>
    <row r="74" spans="1:27" ht="37.5" customHeight="1">
      <c r="A74" s="201"/>
      <c r="B74" s="203">
        <f t="shared" si="1"/>
        <v>42</v>
      </c>
      <c r="C74" s="224"/>
      <c r="D74" s="225"/>
      <c r="E74" s="225"/>
      <c r="F74" s="225"/>
      <c r="G74" s="225"/>
      <c r="H74" s="225"/>
      <c r="I74" s="225"/>
      <c r="J74" s="225"/>
      <c r="K74" s="225"/>
      <c r="L74" s="226"/>
      <c r="M74" s="714"/>
      <c r="N74" s="714"/>
      <c r="O74" s="714"/>
      <c r="P74" s="714"/>
      <c r="Q74" s="714"/>
      <c r="R74" s="730"/>
      <c r="S74" s="731"/>
      <c r="T74" s="731"/>
      <c r="U74" s="731"/>
      <c r="V74" s="732"/>
      <c r="W74" s="227"/>
      <c r="X74" s="228"/>
      <c r="Y74" s="228"/>
      <c r="Z74" s="229"/>
      <c r="AA74" s="230"/>
    </row>
    <row r="75" spans="1:27" ht="37.5" customHeight="1">
      <c r="A75" s="201"/>
      <c r="B75" s="203">
        <f t="shared" si="1"/>
        <v>43</v>
      </c>
      <c r="C75" s="224"/>
      <c r="D75" s="225"/>
      <c r="E75" s="225"/>
      <c r="F75" s="225"/>
      <c r="G75" s="225"/>
      <c r="H75" s="225"/>
      <c r="I75" s="225"/>
      <c r="J75" s="225"/>
      <c r="K75" s="225"/>
      <c r="L75" s="226"/>
      <c r="M75" s="714"/>
      <c r="N75" s="714"/>
      <c r="O75" s="714"/>
      <c r="P75" s="714"/>
      <c r="Q75" s="714"/>
      <c r="R75" s="730"/>
      <c r="S75" s="731"/>
      <c r="T75" s="731"/>
      <c r="U75" s="731"/>
      <c r="V75" s="732"/>
      <c r="W75" s="227"/>
      <c r="X75" s="228"/>
      <c r="Y75" s="228"/>
      <c r="Z75" s="229"/>
      <c r="AA75" s="230"/>
    </row>
    <row r="76" spans="1:27" ht="37.5" customHeight="1">
      <c r="A76" s="201"/>
      <c r="B76" s="203">
        <f t="shared" si="1"/>
        <v>44</v>
      </c>
      <c r="C76" s="224"/>
      <c r="D76" s="225"/>
      <c r="E76" s="225"/>
      <c r="F76" s="225"/>
      <c r="G76" s="225"/>
      <c r="H76" s="225"/>
      <c r="I76" s="225"/>
      <c r="J76" s="225"/>
      <c r="K76" s="225"/>
      <c r="L76" s="226"/>
      <c r="M76" s="714"/>
      <c r="N76" s="714"/>
      <c r="O76" s="714"/>
      <c r="P76" s="714"/>
      <c r="Q76" s="714"/>
      <c r="R76" s="730"/>
      <c r="S76" s="731"/>
      <c r="T76" s="731"/>
      <c r="U76" s="731"/>
      <c r="V76" s="732"/>
      <c r="W76" s="227"/>
      <c r="X76" s="228"/>
      <c r="Y76" s="228"/>
      <c r="Z76" s="229"/>
      <c r="AA76" s="230"/>
    </row>
    <row r="77" spans="1:27" ht="37.5" customHeight="1">
      <c r="A77" s="201"/>
      <c r="B77" s="203">
        <f t="shared" si="1"/>
        <v>45</v>
      </c>
      <c r="C77" s="224"/>
      <c r="D77" s="225"/>
      <c r="E77" s="225"/>
      <c r="F77" s="225"/>
      <c r="G77" s="225"/>
      <c r="H77" s="225"/>
      <c r="I77" s="225"/>
      <c r="J77" s="225"/>
      <c r="K77" s="225"/>
      <c r="L77" s="226"/>
      <c r="M77" s="714"/>
      <c r="N77" s="714"/>
      <c r="O77" s="714"/>
      <c r="P77" s="714"/>
      <c r="Q77" s="714"/>
      <c r="R77" s="730"/>
      <c r="S77" s="731"/>
      <c r="T77" s="731"/>
      <c r="U77" s="731"/>
      <c r="V77" s="732"/>
      <c r="W77" s="227"/>
      <c r="X77" s="228"/>
      <c r="Y77" s="228"/>
      <c r="Z77" s="229"/>
      <c r="AA77" s="230"/>
    </row>
    <row r="78" spans="1:27" ht="37.5" customHeight="1">
      <c r="A78" s="201"/>
      <c r="B78" s="203">
        <f t="shared" si="1"/>
        <v>46</v>
      </c>
      <c r="C78" s="224"/>
      <c r="D78" s="225"/>
      <c r="E78" s="225"/>
      <c r="F78" s="225"/>
      <c r="G78" s="225"/>
      <c r="H78" s="225"/>
      <c r="I78" s="225"/>
      <c r="J78" s="225"/>
      <c r="K78" s="225"/>
      <c r="L78" s="226"/>
      <c r="M78" s="714"/>
      <c r="N78" s="714"/>
      <c r="O78" s="714"/>
      <c r="P78" s="714"/>
      <c r="Q78" s="714"/>
      <c r="R78" s="730"/>
      <c r="S78" s="731"/>
      <c r="T78" s="731"/>
      <c r="U78" s="731"/>
      <c r="V78" s="732"/>
      <c r="W78" s="227"/>
      <c r="X78" s="228"/>
      <c r="Y78" s="228"/>
      <c r="Z78" s="229"/>
      <c r="AA78" s="230"/>
    </row>
    <row r="79" spans="1:27" ht="37.5" customHeight="1">
      <c r="A79" s="201"/>
      <c r="B79" s="203">
        <f t="shared" si="1"/>
        <v>47</v>
      </c>
      <c r="C79" s="224"/>
      <c r="D79" s="225"/>
      <c r="E79" s="225"/>
      <c r="F79" s="225"/>
      <c r="G79" s="225"/>
      <c r="H79" s="225"/>
      <c r="I79" s="225"/>
      <c r="J79" s="225"/>
      <c r="K79" s="225"/>
      <c r="L79" s="226"/>
      <c r="M79" s="714"/>
      <c r="N79" s="714"/>
      <c r="O79" s="714"/>
      <c r="P79" s="714"/>
      <c r="Q79" s="714"/>
      <c r="R79" s="730"/>
      <c r="S79" s="731"/>
      <c r="T79" s="731"/>
      <c r="U79" s="731"/>
      <c r="V79" s="732"/>
      <c r="W79" s="227"/>
      <c r="X79" s="228"/>
      <c r="Y79" s="228"/>
      <c r="Z79" s="229"/>
      <c r="AA79" s="230"/>
    </row>
    <row r="80" spans="1:27" ht="37.5" customHeight="1">
      <c r="A80" s="201"/>
      <c r="B80" s="203">
        <f t="shared" si="1"/>
        <v>48</v>
      </c>
      <c r="C80" s="224"/>
      <c r="D80" s="225"/>
      <c r="E80" s="225"/>
      <c r="F80" s="225"/>
      <c r="G80" s="225"/>
      <c r="H80" s="225"/>
      <c r="I80" s="225"/>
      <c r="J80" s="225"/>
      <c r="K80" s="225"/>
      <c r="L80" s="226"/>
      <c r="M80" s="714"/>
      <c r="N80" s="714"/>
      <c r="O80" s="714"/>
      <c r="P80" s="714"/>
      <c r="Q80" s="714"/>
      <c r="R80" s="730"/>
      <c r="S80" s="731"/>
      <c r="T80" s="731"/>
      <c r="U80" s="731"/>
      <c r="V80" s="732"/>
      <c r="W80" s="227"/>
      <c r="X80" s="228"/>
      <c r="Y80" s="228"/>
      <c r="Z80" s="229"/>
      <c r="AA80" s="230"/>
    </row>
    <row r="81" spans="1:27" ht="37.5" customHeight="1">
      <c r="A81" s="201"/>
      <c r="B81" s="203">
        <f t="shared" si="1"/>
        <v>49</v>
      </c>
      <c r="C81" s="224"/>
      <c r="D81" s="225"/>
      <c r="E81" s="225"/>
      <c r="F81" s="225"/>
      <c r="G81" s="225"/>
      <c r="H81" s="225"/>
      <c r="I81" s="225"/>
      <c r="J81" s="225"/>
      <c r="K81" s="225"/>
      <c r="L81" s="226"/>
      <c r="M81" s="714"/>
      <c r="N81" s="714"/>
      <c r="O81" s="714"/>
      <c r="P81" s="714"/>
      <c r="Q81" s="714"/>
      <c r="R81" s="730"/>
      <c r="S81" s="731"/>
      <c r="T81" s="731"/>
      <c r="U81" s="731"/>
      <c r="V81" s="732"/>
      <c r="W81" s="227"/>
      <c r="X81" s="228"/>
      <c r="Y81" s="228"/>
      <c r="Z81" s="229"/>
      <c r="AA81" s="230"/>
    </row>
    <row r="82" spans="1:27" ht="37.5" customHeight="1">
      <c r="A82" s="201"/>
      <c r="B82" s="203">
        <f t="shared" si="1"/>
        <v>50</v>
      </c>
      <c r="C82" s="224"/>
      <c r="D82" s="225"/>
      <c r="E82" s="225"/>
      <c r="F82" s="225"/>
      <c r="G82" s="225"/>
      <c r="H82" s="225"/>
      <c r="I82" s="225"/>
      <c r="J82" s="225"/>
      <c r="K82" s="225"/>
      <c r="L82" s="226"/>
      <c r="M82" s="714"/>
      <c r="N82" s="714"/>
      <c r="O82" s="714"/>
      <c r="P82" s="714"/>
      <c r="Q82" s="714"/>
      <c r="R82" s="730"/>
      <c r="S82" s="731"/>
      <c r="T82" s="731"/>
      <c r="U82" s="731"/>
      <c r="V82" s="732"/>
      <c r="W82" s="227"/>
      <c r="X82" s="228"/>
      <c r="Y82" s="228"/>
      <c r="Z82" s="229"/>
      <c r="AA82" s="230"/>
    </row>
    <row r="83" spans="1:27" ht="37.5" customHeight="1">
      <c r="A83" s="201"/>
      <c r="B83" s="203">
        <f t="shared" si="1"/>
        <v>51</v>
      </c>
      <c r="C83" s="224"/>
      <c r="D83" s="225"/>
      <c r="E83" s="225"/>
      <c r="F83" s="225"/>
      <c r="G83" s="225"/>
      <c r="H83" s="225"/>
      <c r="I83" s="225"/>
      <c r="J83" s="225"/>
      <c r="K83" s="225"/>
      <c r="L83" s="226"/>
      <c r="M83" s="714"/>
      <c r="N83" s="714"/>
      <c r="O83" s="714"/>
      <c r="P83" s="714"/>
      <c r="Q83" s="714"/>
      <c r="R83" s="730"/>
      <c r="S83" s="731"/>
      <c r="T83" s="731"/>
      <c r="U83" s="731"/>
      <c r="V83" s="732"/>
      <c r="W83" s="227"/>
      <c r="X83" s="228"/>
      <c r="Y83" s="228"/>
      <c r="Z83" s="229"/>
      <c r="AA83" s="230"/>
    </row>
    <row r="84" spans="1:27" ht="37.5" customHeight="1">
      <c r="A84" s="201"/>
      <c r="B84" s="203">
        <f t="shared" si="1"/>
        <v>52</v>
      </c>
      <c r="C84" s="224"/>
      <c r="D84" s="225"/>
      <c r="E84" s="225"/>
      <c r="F84" s="225"/>
      <c r="G84" s="225"/>
      <c r="H84" s="225"/>
      <c r="I84" s="225"/>
      <c r="J84" s="225"/>
      <c r="K84" s="225"/>
      <c r="L84" s="226"/>
      <c r="M84" s="714"/>
      <c r="N84" s="714"/>
      <c r="O84" s="714"/>
      <c r="P84" s="714"/>
      <c r="Q84" s="714"/>
      <c r="R84" s="730"/>
      <c r="S84" s="731"/>
      <c r="T84" s="731"/>
      <c r="U84" s="731"/>
      <c r="V84" s="732"/>
      <c r="W84" s="227"/>
      <c r="X84" s="228"/>
      <c r="Y84" s="228"/>
      <c r="Z84" s="229"/>
      <c r="AA84" s="230"/>
    </row>
    <row r="85" spans="1:27" ht="37.5" customHeight="1">
      <c r="A85" s="201"/>
      <c r="B85" s="203">
        <f t="shared" si="1"/>
        <v>53</v>
      </c>
      <c r="C85" s="224"/>
      <c r="D85" s="225"/>
      <c r="E85" s="225"/>
      <c r="F85" s="225"/>
      <c r="G85" s="225"/>
      <c r="H85" s="225"/>
      <c r="I85" s="225"/>
      <c r="J85" s="225"/>
      <c r="K85" s="225"/>
      <c r="L85" s="226"/>
      <c r="M85" s="714"/>
      <c r="N85" s="714"/>
      <c r="O85" s="714"/>
      <c r="P85" s="714"/>
      <c r="Q85" s="714"/>
      <c r="R85" s="730"/>
      <c r="S85" s="731"/>
      <c r="T85" s="731"/>
      <c r="U85" s="731"/>
      <c r="V85" s="732"/>
      <c r="W85" s="227"/>
      <c r="X85" s="228"/>
      <c r="Y85" s="228"/>
      <c r="Z85" s="229"/>
      <c r="AA85" s="230"/>
    </row>
    <row r="86" spans="1:27" ht="37.5" customHeight="1">
      <c r="A86" s="201"/>
      <c r="B86" s="203">
        <f t="shared" si="1"/>
        <v>54</v>
      </c>
      <c r="C86" s="224"/>
      <c r="D86" s="225"/>
      <c r="E86" s="225"/>
      <c r="F86" s="225"/>
      <c r="G86" s="225"/>
      <c r="H86" s="225"/>
      <c r="I86" s="225"/>
      <c r="J86" s="225"/>
      <c r="K86" s="225"/>
      <c r="L86" s="226"/>
      <c r="M86" s="714"/>
      <c r="N86" s="714"/>
      <c r="O86" s="714"/>
      <c r="P86" s="714"/>
      <c r="Q86" s="714"/>
      <c r="R86" s="730"/>
      <c r="S86" s="731"/>
      <c r="T86" s="731"/>
      <c r="U86" s="731"/>
      <c r="V86" s="732"/>
      <c r="W86" s="227"/>
      <c r="X86" s="228"/>
      <c r="Y86" s="228"/>
      <c r="Z86" s="229"/>
      <c r="AA86" s="230"/>
    </row>
    <row r="87" spans="1:27" ht="37.5" customHeight="1">
      <c r="A87" s="201"/>
      <c r="B87" s="203">
        <f t="shared" si="1"/>
        <v>55</v>
      </c>
      <c r="C87" s="224"/>
      <c r="D87" s="225"/>
      <c r="E87" s="225"/>
      <c r="F87" s="225"/>
      <c r="G87" s="225"/>
      <c r="H87" s="225"/>
      <c r="I87" s="225"/>
      <c r="J87" s="225"/>
      <c r="K87" s="225"/>
      <c r="L87" s="226"/>
      <c r="M87" s="714"/>
      <c r="N87" s="714"/>
      <c r="O87" s="714"/>
      <c r="P87" s="714"/>
      <c r="Q87" s="714"/>
      <c r="R87" s="730"/>
      <c r="S87" s="731"/>
      <c r="T87" s="731"/>
      <c r="U87" s="731"/>
      <c r="V87" s="732"/>
      <c r="W87" s="227"/>
      <c r="X87" s="228"/>
      <c r="Y87" s="228"/>
      <c r="Z87" s="229"/>
      <c r="AA87" s="230"/>
    </row>
    <row r="88" spans="1:27" ht="37.5" customHeight="1">
      <c r="A88" s="201"/>
      <c r="B88" s="203">
        <f t="shared" si="1"/>
        <v>56</v>
      </c>
      <c r="C88" s="224"/>
      <c r="D88" s="225"/>
      <c r="E88" s="225"/>
      <c r="F88" s="225"/>
      <c r="G88" s="225"/>
      <c r="H88" s="225"/>
      <c r="I88" s="225"/>
      <c r="J88" s="225"/>
      <c r="K88" s="225"/>
      <c r="L88" s="226"/>
      <c r="M88" s="714"/>
      <c r="N88" s="714"/>
      <c r="O88" s="714"/>
      <c r="P88" s="714"/>
      <c r="Q88" s="714"/>
      <c r="R88" s="730"/>
      <c r="S88" s="731"/>
      <c r="T88" s="731"/>
      <c r="U88" s="731"/>
      <c r="V88" s="732"/>
      <c r="W88" s="227"/>
      <c r="X88" s="228"/>
      <c r="Y88" s="228"/>
      <c r="Z88" s="229"/>
      <c r="AA88" s="230"/>
    </row>
    <row r="89" spans="1:27" ht="37.5" customHeight="1">
      <c r="A89" s="201"/>
      <c r="B89" s="203">
        <f t="shared" si="1"/>
        <v>57</v>
      </c>
      <c r="C89" s="224"/>
      <c r="D89" s="225"/>
      <c r="E89" s="225"/>
      <c r="F89" s="225"/>
      <c r="G89" s="225"/>
      <c r="H89" s="225"/>
      <c r="I89" s="225"/>
      <c r="J89" s="225"/>
      <c r="K89" s="225"/>
      <c r="L89" s="226"/>
      <c r="M89" s="714"/>
      <c r="N89" s="714"/>
      <c r="O89" s="714"/>
      <c r="P89" s="714"/>
      <c r="Q89" s="714"/>
      <c r="R89" s="730"/>
      <c r="S89" s="731"/>
      <c r="T89" s="731"/>
      <c r="U89" s="731"/>
      <c r="V89" s="732"/>
      <c r="W89" s="227"/>
      <c r="X89" s="228"/>
      <c r="Y89" s="228"/>
      <c r="Z89" s="229"/>
      <c r="AA89" s="230"/>
    </row>
    <row r="90" spans="1:27" ht="37.5" customHeight="1">
      <c r="A90" s="201"/>
      <c r="B90" s="203">
        <f t="shared" si="1"/>
        <v>58</v>
      </c>
      <c r="C90" s="224"/>
      <c r="D90" s="225"/>
      <c r="E90" s="225"/>
      <c r="F90" s="225"/>
      <c r="G90" s="225"/>
      <c r="H90" s="225"/>
      <c r="I90" s="225"/>
      <c r="J90" s="225"/>
      <c r="K90" s="225"/>
      <c r="L90" s="226"/>
      <c r="M90" s="714"/>
      <c r="N90" s="714"/>
      <c r="O90" s="714"/>
      <c r="P90" s="714"/>
      <c r="Q90" s="714"/>
      <c r="R90" s="730"/>
      <c r="S90" s="731"/>
      <c r="T90" s="731"/>
      <c r="U90" s="731"/>
      <c r="V90" s="732"/>
      <c r="W90" s="227"/>
      <c r="X90" s="228"/>
      <c r="Y90" s="228"/>
      <c r="Z90" s="229"/>
      <c r="AA90" s="230"/>
    </row>
    <row r="91" spans="1:27" ht="37.5" customHeight="1">
      <c r="A91" s="201"/>
      <c r="B91" s="203">
        <f t="shared" si="1"/>
        <v>59</v>
      </c>
      <c r="C91" s="224"/>
      <c r="D91" s="225"/>
      <c r="E91" s="225"/>
      <c r="F91" s="225"/>
      <c r="G91" s="225"/>
      <c r="H91" s="225"/>
      <c r="I91" s="225"/>
      <c r="J91" s="225"/>
      <c r="K91" s="225"/>
      <c r="L91" s="226"/>
      <c r="M91" s="714"/>
      <c r="N91" s="714"/>
      <c r="O91" s="714"/>
      <c r="P91" s="714"/>
      <c r="Q91" s="714"/>
      <c r="R91" s="730"/>
      <c r="S91" s="731"/>
      <c r="T91" s="731"/>
      <c r="U91" s="731"/>
      <c r="V91" s="732"/>
      <c r="W91" s="227"/>
      <c r="X91" s="228"/>
      <c r="Y91" s="228"/>
      <c r="Z91" s="229"/>
      <c r="AA91" s="230"/>
    </row>
    <row r="92" spans="1:27" ht="37.5" customHeight="1">
      <c r="A92" s="201"/>
      <c r="B92" s="203">
        <f t="shared" si="1"/>
        <v>60</v>
      </c>
      <c r="C92" s="224"/>
      <c r="D92" s="225"/>
      <c r="E92" s="225"/>
      <c r="F92" s="225"/>
      <c r="G92" s="225"/>
      <c r="H92" s="225"/>
      <c r="I92" s="225"/>
      <c r="J92" s="225"/>
      <c r="K92" s="225"/>
      <c r="L92" s="226"/>
      <c r="M92" s="714"/>
      <c r="N92" s="714"/>
      <c r="O92" s="714"/>
      <c r="P92" s="714"/>
      <c r="Q92" s="714"/>
      <c r="R92" s="730"/>
      <c r="S92" s="731"/>
      <c r="T92" s="731"/>
      <c r="U92" s="731"/>
      <c r="V92" s="732"/>
      <c r="W92" s="227"/>
      <c r="X92" s="228"/>
      <c r="Y92" s="228"/>
      <c r="Z92" s="229"/>
      <c r="AA92" s="230"/>
    </row>
    <row r="93" spans="1:27" ht="37.5" customHeight="1">
      <c r="A93" s="201"/>
      <c r="B93" s="203">
        <f t="shared" si="1"/>
        <v>61</v>
      </c>
      <c r="C93" s="224"/>
      <c r="D93" s="225"/>
      <c r="E93" s="225"/>
      <c r="F93" s="225"/>
      <c r="G93" s="225"/>
      <c r="H93" s="225"/>
      <c r="I93" s="225"/>
      <c r="J93" s="225"/>
      <c r="K93" s="225"/>
      <c r="L93" s="226"/>
      <c r="M93" s="714"/>
      <c r="N93" s="714"/>
      <c r="O93" s="714"/>
      <c r="P93" s="714"/>
      <c r="Q93" s="714"/>
      <c r="R93" s="730"/>
      <c r="S93" s="731"/>
      <c r="T93" s="731"/>
      <c r="U93" s="731"/>
      <c r="V93" s="732"/>
      <c r="W93" s="227"/>
      <c r="X93" s="228"/>
      <c r="Y93" s="228"/>
      <c r="Z93" s="229"/>
      <c r="AA93" s="230"/>
    </row>
    <row r="94" spans="1:27" ht="37.5" customHeight="1">
      <c r="A94" s="201"/>
      <c r="B94" s="203">
        <f t="shared" si="1"/>
        <v>62</v>
      </c>
      <c r="C94" s="224"/>
      <c r="D94" s="225"/>
      <c r="E94" s="225"/>
      <c r="F94" s="225"/>
      <c r="G94" s="225"/>
      <c r="H94" s="225"/>
      <c r="I94" s="225"/>
      <c r="J94" s="225"/>
      <c r="K94" s="225"/>
      <c r="L94" s="226"/>
      <c r="M94" s="714"/>
      <c r="N94" s="714"/>
      <c r="O94" s="714"/>
      <c r="P94" s="714"/>
      <c r="Q94" s="714"/>
      <c r="R94" s="730"/>
      <c r="S94" s="731"/>
      <c r="T94" s="731"/>
      <c r="U94" s="731"/>
      <c r="V94" s="732"/>
      <c r="W94" s="227"/>
      <c r="X94" s="228"/>
      <c r="Y94" s="228"/>
      <c r="Z94" s="229"/>
      <c r="AA94" s="230"/>
    </row>
    <row r="95" spans="1:27" ht="37.5" customHeight="1">
      <c r="A95" s="201"/>
      <c r="B95" s="203">
        <f t="shared" si="1"/>
        <v>63</v>
      </c>
      <c r="C95" s="224"/>
      <c r="D95" s="225"/>
      <c r="E95" s="225"/>
      <c r="F95" s="225"/>
      <c r="G95" s="225"/>
      <c r="H95" s="225"/>
      <c r="I95" s="225"/>
      <c r="J95" s="225"/>
      <c r="K95" s="225"/>
      <c r="L95" s="226"/>
      <c r="M95" s="714"/>
      <c r="N95" s="714"/>
      <c r="O95" s="714"/>
      <c r="P95" s="714"/>
      <c r="Q95" s="714"/>
      <c r="R95" s="730"/>
      <c r="S95" s="731"/>
      <c r="T95" s="731"/>
      <c r="U95" s="731"/>
      <c r="V95" s="732"/>
      <c r="W95" s="227"/>
      <c r="X95" s="228"/>
      <c r="Y95" s="228"/>
      <c r="Z95" s="229"/>
      <c r="AA95" s="230"/>
    </row>
    <row r="96" spans="1:27" ht="37.5" customHeight="1">
      <c r="A96" s="201"/>
      <c r="B96" s="203">
        <f t="shared" si="1"/>
        <v>64</v>
      </c>
      <c r="C96" s="224"/>
      <c r="D96" s="225"/>
      <c r="E96" s="225"/>
      <c r="F96" s="225"/>
      <c r="G96" s="225"/>
      <c r="H96" s="225"/>
      <c r="I96" s="225"/>
      <c r="J96" s="225"/>
      <c r="K96" s="225"/>
      <c r="L96" s="226"/>
      <c r="M96" s="714"/>
      <c r="N96" s="714"/>
      <c r="O96" s="714"/>
      <c r="P96" s="714"/>
      <c r="Q96" s="714"/>
      <c r="R96" s="730"/>
      <c r="S96" s="731"/>
      <c r="T96" s="731"/>
      <c r="U96" s="731"/>
      <c r="V96" s="732"/>
      <c r="W96" s="227"/>
      <c r="X96" s="228"/>
      <c r="Y96" s="228"/>
      <c r="Z96" s="229"/>
      <c r="AA96" s="230"/>
    </row>
    <row r="97" spans="1:27" ht="37.5" customHeight="1">
      <c r="A97" s="201"/>
      <c r="B97" s="203">
        <f t="shared" si="1"/>
        <v>65</v>
      </c>
      <c r="C97" s="224"/>
      <c r="D97" s="225"/>
      <c r="E97" s="225"/>
      <c r="F97" s="225"/>
      <c r="G97" s="225"/>
      <c r="H97" s="225"/>
      <c r="I97" s="225"/>
      <c r="J97" s="225"/>
      <c r="K97" s="225"/>
      <c r="L97" s="226"/>
      <c r="M97" s="714"/>
      <c r="N97" s="714"/>
      <c r="O97" s="714"/>
      <c r="P97" s="714"/>
      <c r="Q97" s="714"/>
      <c r="R97" s="730"/>
      <c r="S97" s="731"/>
      <c r="T97" s="731"/>
      <c r="U97" s="731"/>
      <c r="V97" s="732"/>
      <c r="W97" s="227"/>
      <c r="X97" s="228"/>
      <c r="Y97" s="228"/>
      <c r="Z97" s="229"/>
      <c r="AA97" s="230"/>
    </row>
    <row r="98" spans="1:27" ht="37.5" customHeight="1">
      <c r="A98" s="201"/>
      <c r="B98" s="203">
        <f t="shared" si="1"/>
        <v>66</v>
      </c>
      <c r="C98" s="224"/>
      <c r="D98" s="225"/>
      <c r="E98" s="225"/>
      <c r="F98" s="225"/>
      <c r="G98" s="225"/>
      <c r="H98" s="225"/>
      <c r="I98" s="225"/>
      <c r="J98" s="225"/>
      <c r="K98" s="225"/>
      <c r="L98" s="226"/>
      <c r="M98" s="714"/>
      <c r="N98" s="714"/>
      <c r="O98" s="714"/>
      <c r="P98" s="714"/>
      <c r="Q98" s="714"/>
      <c r="R98" s="730"/>
      <c r="S98" s="731"/>
      <c r="T98" s="731"/>
      <c r="U98" s="731"/>
      <c r="V98" s="732"/>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14"/>
      <c r="N99" s="714"/>
      <c r="O99" s="714"/>
      <c r="P99" s="714"/>
      <c r="Q99" s="714"/>
      <c r="R99" s="730"/>
      <c r="S99" s="731"/>
      <c r="T99" s="731"/>
      <c r="U99" s="731"/>
      <c r="V99" s="732"/>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14"/>
      <c r="N100" s="714"/>
      <c r="O100" s="714"/>
      <c r="P100" s="714"/>
      <c r="Q100" s="714"/>
      <c r="R100" s="730"/>
      <c r="S100" s="731"/>
      <c r="T100" s="731"/>
      <c r="U100" s="731"/>
      <c r="V100" s="732"/>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14"/>
      <c r="N101" s="714"/>
      <c r="O101" s="714"/>
      <c r="P101" s="714"/>
      <c r="Q101" s="714"/>
      <c r="R101" s="730"/>
      <c r="S101" s="731"/>
      <c r="T101" s="731"/>
      <c r="U101" s="731"/>
      <c r="V101" s="732"/>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14"/>
      <c r="N102" s="714"/>
      <c r="O102" s="714"/>
      <c r="P102" s="714"/>
      <c r="Q102" s="714"/>
      <c r="R102" s="730"/>
      <c r="S102" s="731"/>
      <c r="T102" s="731"/>
      <c r="U102" s="731"/>
      <c r="V102" s="732"/>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14"/>
      <c r="N103" s="714"/>
      <c r="O103" s="714"/>
      <c r="P103" s="714"/>
      <c r="Q103" s="714"/>
      <c r="R103" s="730"/>
      <c r="S103" s="731"/>
      <c r="T103" s="731"/>
      <c r="U103" s="731"/>
      <c r="V103" s="732"/>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14"/>
      <c r="N104" s="714"/>
      <c r="O104" s="714"/>
      <c r="P104" s="714"/>
      <c r="Q104" s="714"/>
      <c r="R104" s="730"/>
      <c r="S104" s="731"/>
      <c r="T104" s="731"/>
      <c r="U104" s="731"/>
      <c r="V104" s="732"/>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14"/>
      <c r="N105" s="714"/>
      <c r="O105" s="714"/>
      <c r="P105" s="714"/>
      <c r="Q105" s="714"/>
      <c r="R105" s="730"/>
      <c r="S105" s="731"/>
      <c r="T105" s="731"/>
      <c r="U105" s="731"/>
      <c r="V105" s="732"/>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14"/>
      <c r="N106" s="714"/>
      <c r="O106" s="714"/>
      <c r="P106" s="714"/>
      <c r="Q106" s="714"/>
      <c r="R106" s="730"/>
      <c r="S106" s="731"/>
      <c r="T106" s="731"/>
      <c r="U106" s="731"/>
      <c r="V106" s="732"/>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14"/>
      <c r="N107" s="714"/>
      <c r="O107" s="714"/>
      <c r="P107" s="714"/>
      <c r="Q107" s="714"/>
      <c r="R107" s="730"/>
      <c r="S107" s="731"/>
      <c r="T107" s="731"/>
      <c r="U107" s="731"/>
      <c r="V107" s="732"/>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14"/>
      <c r="N108" s="714"/>
      <c r="O108" s="714"/>
      <c r="P108" s="714"/>
      <c r="Q108" s="714"/>
      <c r="R108" s="730"/>
      <c r="S108" s="731"/>
      <c r="T108" s="731"/>
      <c r="U108" s="731"/>
      <c r="V108" s="732"/>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14"/>
      <c r="N109" s="714"/>
      <c r="O109" s="714"/>
      <c r="P109" s="714"/>
      <c r="Q109" s="714"/>
      <c r="R109" s="730"/>
      <c r="S109" s="731"/>
      <c r="T109" s="731"/>
      <c r="U109" s="731"/>
      <c r="V109" s="732"/>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14"/>
      <c r="N110" s="714"/>
      <c r="O110" s="714"/>
      <c r="P110" s="714"/>
      <c r="Q110" s="714"/>
      <c r="R110" s="730"/>
      <c r="S110" s="731"/>
      <c r="T110" s="731"/>
      <c r="U110" s="731"/>
      <c r="V110" s="732"/>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14"/>
      <c r="N111" s="714"/>
      <c r="O111" s="714"/>
      <c r="P111" s="714"/>
      <c r="Q111" s="714"/>
      <c r="R111" s="730"/>
      <c r="S111" s="731"/>
      <c r="T111" s="731"/>
      <c r="U111" s="731"/>
      <c r="V111" s="732"/>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14"/>
      <c r="N112" s="714"/>
      <c r="O112" s="714"/>
      <c r="P112" s="714"/>
      <c r="Q112" s="714"/>
      <c r="R112" s="730"/>
      <c r="S112" s="731"/>
      <c r="T112" s="731"/>
      <c r="U112" s="731"/>
      <c r="V112" s="732"/>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14"/>
      <c r="N113" s="714"/>
      <c r="O113" s="714"/>
      <c r="P113" s="714"/>
      <c r="Q113" s="714"/>
      <c r="R113" s="730"/>
      <c r="S113" s="731"/>
      <c r="T113" s="731"/>
      <c r="U113" s="731"/>
      <c r="V113" s="732"/>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14"/>
      <c r="N114" s="714"/>
      <c r="O114" s="714"/>
      <c r="P114" s="714"/>
      <c r="Q114" s="714"/>
      <c r="R114" s="730"/>
      <c r="S114" s="731"/>
      <c r="T114" s="731"/>
      <c r="U114" s="731"/>
      <c r="V114" s="732"/>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14"/>
      <c r="N115" s="714"/>
      <c r="O115" s="714"/>
      <c r="P115" s="714"/>
      <c r="Q115" s="714"/>
      <c r="R115" s="730"/>
      <c r="S115" s="731"/>
      <c r="T115" s="731"/>
      <c r="U115" s="731"/>
      <c r="V115" s="732"/>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14"/>
      <c r="N116" s="714"/>
      <c r="O116" s="714"/>
      <c r="P116" s="714"/>
      <c r="Q116" s="714"/>
      <c r="R116" s="730"/>
      <c r="S116" s="731"/>
      <c r="T116" s="731"/>
      <c r="U116" s="731"/>
      <c r="V116" s="732"/>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14"/>
      <c r="N117" s="714"/>
      <c r="O117" s="714"/>
      <c r="P117" s="714"/>
      <c r="Q117" s="714"/>
      <c r="R117" s="730"/>
      <c r="S117" s="731"/>
      <c r="T117" s="731"/>
      <c r="U117" s="731"/>
      <c r="V117" s="732"/>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14"/>
      <c r="N118" s="714"/>
      <c r="O118" s="714"/>
      <c r="P118" s="714"/>
      <c r="Q118" s="714"/>
      <c r="R118" s="730"/>
      <c r="S118" s="731"/>
      <c r="T118" s="731"/>
      <c r="U118" s="731"/>
      <c r="V118" s="732"/>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14"/>
      <c r="N119" s="714"/>
      <c r="O119" s="714"/>
      <c r="P119" s="714"/>
      <c r="Q119" s="714"/>
      <c r="R119" s="730"/>
      <c r="S119" s="731"/>
      <c r="T119" s="731"/>
      <c r="U119" s="731"/>
      <c r="V119" s="732"/>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14"/>
      <c r="N120" s="714"/>
      <c r="O120" s="714"/>
      <c r="P120" s="714"/>
      <c r="Q120" s="714"/>
      <c r="R120" s="730"/>
      <c r="S120" s="731"/>
      <c r="T120" s="731"/>
      <c r="U120" s="731"/>
      <c r="V120" s="732"/>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14"/>
      <c r="N121" s="714"/>
      <c r="O121" s="714"/>
      <c r="P121" s="714"/>
      <c r="Q121" s="714"/>
      <c r="R121" s="730"/>
      <c r="S121" s="731"/>
      <c r="T121" s="731"/>
      <c r="U121" s="731"/>
      <c r="V121" s="732"/>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14"/>
      <c r="N122" s="714"/>
      <c r="O122" s="714"/>
      <c r="P122" s="714"/>
      <c r="Q122" s="714"/>
      <c r="R122" s="730"/>
      <c r="S122" s="731"/>
      <c r="T122" s="731"/>
      <c r="U122" s="731"/>
      <c r="V122" s="732"/>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14"/>
      <c r="N123" s="714"/>
      <c r="O123" s="714"/>
      <c r="P123" s="714"/>
      <c r="Q123" s="714"/>
      <c r="R123" s="730"/>
      <c r="S123" s="731"/>
      <c r="T123" s="731"/>
      <c r="U123" s="731"/>
      <c r="V123" s="732"/>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14"/>
      <c r="N124" s="714"/>
      <c r="O124" s="714"/>
      <c r="P124" s="714"/>
      <c r="Q124" s="714"/>
      <c r="R124" s="730"/>
      <c r="S124" s="731"/>
      <c r="T124" s="731"/>
      <c r="U124" s="731"/>
      <c r="V124" s="732"/>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14"/>
      <c r="N125" s="714"/>
      <c r="O125" s="714"/>
      <c r="P125" s="714"/>
      <c r="Q125" s="714"/>
      <c r="R125" s="730"/>
      <c r="S125" s="731"/>
      <c r="T125" s="731"/>
      <c r="U125" s="731"/>
      <c r="V125" s="732"/>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14"/>
      <c r="N126" s="714"/>
      <c r="O126" s="714"/>
      <c r="P126" s="714"/>
      <c r="Q126" s="714"/>
      <c r="R126" s="730"/>
      <c r="S126" s="731"/>
      <c r="T126" s="731"/>
      <c r="U126" s="731"/>
      <c r="V126" s="732"/>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14"/>
      <c r="N127" s="714"/>
      <c r="O127" s="714"/>
      <c r="P127" s="714"/>
      <c r="Q127" s="714"/>
      <c r="R127" s="730"/>
      <c r="S127" s="731"/>
      <c r="T127" s="731"/>
      <c r="U127" s="731"/>
      <c r="V127" s="732"/>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14"/>
      <c r="N128" s="714"/>
      <c r="O128" s="714"/>
      <c r="P128" s="714"/>
      <c r="Q128" s="714"/>
      <c r="R128" s="730"/>
      <c r="S128" s="731"/>
      <c r="T128" s="731"/>
      <c r="U128" s="731"/>
      <c r="V128" s="732"/>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14"/>
      <c r="N129" s="714"/>
      <c r="O129" s="714"/>
      <c r="P129" s="714"/>
      <c r="Q129" s="714"/>
      <c r="R129" s="730"/>
      <c r="S129" s="731"/>
      <c r="T129" s="731"/>
      <c r="U129" s="731"/>
      <c r="V129" s="732"/>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14"/>
      <c r="N130" s="714"/>
      <c r="O130" s="714"/>
      <c r="P130" s="714"/>
      <c r="Q130" s="714"/>
      <c r="R130" s="730"/>
      <c r="S130" s="731"/>
      <c r="T130" s="731"/>
      <c r="U130" s="731"/>
      <c r="V130" s="732"/>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14"/>
      <c r="N131" s="714"/>
      <c r="O131" s="714"/>
      <c r="P131" s="714"/>
      <c r="Q131" s="714"/>
      <c r="R131" s="730"/>
      <c r="S131" s="731"/>
      <c r="T131" s="731"/>
      <c r="U131" s="731"/>
      <c r="V131" s="732"/>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33"/>
      <c r="N132" s="733"/>
      <c r="O132" s="733"/>
      <c r="P132" s="733"/>
      <c r="Q132" s="733"/>
      <c r="R132" s="757"/>
      <c r="S132" s="758"/>
      <c r="T132" s="758"/>
      <c r="U132" s="758"/>
      <c r="V132" s="759"/>
      <c r="W132" s="234"/>
      <c r="X132" s="235"/>
      <c r="Y132" s="235"/>
      <c r="Z132" s="236"/>
      <c r="AA132" s="237"/>
    </row>
    <row r="133" spans="1:27" ht="4.5" customHeight="1">
      <c r="A133" s="42"/>
    </row>
    <row r="134" spans="1:27" ht="28.5" customHeight="1">
      <c r="B134" s="46"/>
      <c r="C134" s="735"/>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782" t="s">
        <v>170</v>
      </c>
      <c r="Z1" s="782"/>
      <c r="AA1" s="782"/>
      <c r="AB1" s="782"/>
      <c r="AC1" s="782" t="str">
        <f>IF(基本情報入力シート!C11="","",基本情報入力シート!C11)</f>
        <v/>
      </c>
      <c r="AD1" s="782"/>
      <c r="AE1" s="782"/>
      <c r="AF1" s="782"/>
      <c r="AG1" s="782"/>
      <c r="AH1" s="782"/>
      <c r="AI1" s="782"/>
      <c r="AJ1" s="782"/>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1002"/>
      <c r="AE4" s="1002"/>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775" t="s">
        <v>230</v>
      </c>
      <c r="B8" s="776"/>
      <c r="C8" s="776"/>
      <c r="D8" s="776"/>
      <c r="E8" s="776"/>
      <c r="F8" s="777"/>
      <c r="G8" s="778" t="str">
        <f>IF(基本情報入力シート!M15="","",基本情報入力シート!M15)</f>
        <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80" customFormat="1" ht="25.5" customHeight="1">
      <c r="A9" s="807" t="s">
        <v>229</v>
      </c>
      <c r="B9" s="808"/>
      <c r="C9" s="808"/>
      <c r="D9" s="808"/>
      <c r="E9" s="808"/>
      <c r="F9" s="809"/>
      <c r="G9" s="780" t="str">
        <f>IF(基本情報入力シート!M16="","",基本情報入力シート!M16)</f>
        <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80" customFormat="1" ht="12.75" customHeight="1">
      <c r="A10" s="794" t="s">
        <v>233</v>
      </c>
      <c r="B10" s="795"/>
      <c r="C10" s="795"/>
      <c r="D10" s="795"/>
      <c r="E10" s="795"/>
      <c r="F10" s="796"/>
      <c r="G10" s="249" t="s">
        <v>8</v>
      </c>
      <c r="H10" s="1004" t="str">
        <f>IF(基本情報入力シート!AC17="","",基本情報入力シート!AC17)</f>
        <v>－</v>
      </c>
      <c r="I10" s="1004"/>
      <c r="J10" s="1004"/>
      <c r="K10" s="1004"/>
      <c r="L10" s="1004"/>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797"/>
      <c r="B11" s="798"/>
      <c r="C11" s="798"/>
      <c r="D11" s="798"/>
      <c r="E11" s="798"/>
      <c r="F11" s="799"/>
      <c r="G11" s="790" t="str">
        <f>IF(基本情報入力シート!M18="","",基本情報入力シート!M18)</f>
        <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80" customFormat="1" ht="16.5" customHeight="1">
      <c r="A12" s="797"/>
      <c r="B12" s="798"/>
      <c r="C12" s="798"/>
      <c r="D12" s="798"/>
      <c r="E12" s="798"/>
      <c r="F12" s="799"/>
      <c r="G12" s="793" t="str">
        <f>IF(基本情報入力シート!M19="","",基本情報入力シート!M19)</f>
        <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80" customFormat="1" ht="12">
      <c r="A13" s="800" t="s">
        <v>230</v>
      </c>
      <c r="B13" s="801"/>
      <c r="C13" s="801"/>
      <c r="D13" s="801"/>
      <c r="E13" s="801"/>
      <c r="F13" s="802"/>
      <c r="G13" s="786" t="str">
        <f>IF(基本情報入力シート!M22="","",基本情報入力シート!M22)</f>
        <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80" customFormat="1" ht="25.5" customHeight="1">
      <c r="A14" s="797" t="s">
        <v>228</v>
      </c>
      <c r="B14" s="798"/>
      <c r="C14" s="798"/>
      <c r="D14" s="798"/>
      <c r="E14" s="798"/>
      <c r="F14" s="799"/>
      <c r="G14" s="788" t="str">
        <f>IF(基本情報入力シート!M23="","",基本情報入力シート!M23)</f>
        <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80" customFormat="1" ht="15" customHeight="1">
      <c r="A15" s="783" t="s">
        <v>232</v>
      </c>
      <c r="B15" s="783"/>
      <c r="C15" s="783"/>
      <c r="D15" s="783"/>
      <c r="E15" s="783"/>
      <c r="F15" s="783"/>
      <c r="G15" s="803" t="s">
        <v>0</v>
      </c>
      <c r="H15" s="782"/>
      <c r="I15" s="782"/>
      <c r="J15" s="782"/>
      <c r="K15" s="784" t="str">
        <f>IF(基本情報入力シート!M24="","",基本情報入力シート!M24)</f>
        <v/>
      </c>
      <c r="L15" s="784"/>
      <c r="M15" s="784"/>
      <c r="N15" s="784"/>
      <c r="O15" s="784"/>
      <c r="P15" s="782" t="s">
        <v>1</v>
      </c>
      <c r="Q15" s="782"/>
      <c r="R15" s="782"/>
      <c r="S15" s="782"/>
      <c r="T15" s="784" t="str">
        <f>IF(基本情報入力シート!M25="","",基本情報入力シート!M25)</f>
        <v/>
      </c>
      <c r="U15" s="784"/>
      <c r="V15" s="784"/>
      <c r="W15" s="784"/>
      <c r="X15" s="784"/>
      <c r="Y15" s="782" t="s">
        <v>231</v>
      </c>
      <c r="Z15" s="782"/>
      <c r="AA15" s="782"/>
      <c r="AB15" s="782"/>
      <c r="AC15" s="785" t="str">
        <f>IF(基本情報入力シート!M26="","",基本情報入力シート!M26)</f>
        <v/>
      </c>
      <c r="AD15" s="785"/>
      <c r="AE15" s="785"/>
      <c r="AF15" s="785"/>
      <c r="AG15" s="785"/>
      <c r="AH15" s="785"/>
      <c r="AI15" s="785"/>
      <c r="AJ15" s="785"/>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769" t="s">
        <v>415</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78"/>
      <c r="AT26" s="83"/>
    </row>
    <row r="27" spans="1:46" ht="21" customHeight="1">
      <c r="A27" s="285" t="s">
        <v>11</v>
      </c>
      <c r="B27" s="282" t="s">
        <v>390</v>
      </c>
      <c r="C27" s="286"/>
      <c r="D27" s="286"/>
      <c r="E27" s="286"/>
      <c r="F27" s="286"/>
      <c r="G27" s="286"/>
      <c r="H27" s="286"/>
      <c r="I27" s="286"/>
      <c r="J27" s="286"/>
      <c r="K27" s="286"/>
      <c r="L27" s="286"/>
      <c r="M27" s="28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78"/>
      <c r="AT27" s="83"/>
    </row>
    <row r="28" spans="1:46" ht="21" customHeight="1" thickBot="1">
      <c r="A28" s="285" t="s">
        <v>85</v>
      </c>
      <c r="B28" s="282" t="s">
        <v>146</v>
      </c>
      <c r="C28" s="286"/>
      <c r="D28" s="1008">
        <f>$AD$4</f>
        <v>0</v>
      </c>
      <c r="E28" s="1008"/>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1009">
        <f>'別紙様式2-2 個表_処遇'!$O$5</f>
        <v>0</v>
      </c>
      <c r="AC28" s="1010"/>
      <c r="AD28" s="1010"/>
      <c r="AE28" s="1010"/>
      <c r="AF28" s="1010"/>
      <c r="AG28" s="1010"/>
      <c r="AH28" s="1010"/>
      <c r="AI28" s="1003" t="s">
        <v>2</v>
      </c>
      <c r="AJ28" s="803"/>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1006">
        <f>IFERROR(AB30-AB31,"")</f>
        <v>0</v>
      </c>
      <c r="AC29" s="1007"/>
      <c r="AD29" s="1007"/>
      <c r="AE29" s="1007"/>
      <c r="AF29" s="1007"/>
      <c r="AG29" s="1007"/>
      <c r="AH29" s="1007"/>
      <c r="AI29" s="1003" t="s">
        <v>2</v>
      </c>
      <c r="AJ29" s="803"/>
      <c r="AK29" s="78" t="s">
        <v>336</v>
      </c>
      <c r="AL29" s="85" t="str">
        <f>IFERROR(IF(AND(ISNUMBER(AB29),ISNUMBER(AB28),AB29&gt;AB28),"○","☓"),"")</f>
        <v>☓</v>
      </c>
      <c r="AM29" s="86" t="s">
        <v>337</v>
      </c>
      <c r="AN29" s="87"/>
      <c r="AO29" s="87"/>
      <c r="AP29" s="87"/>
      <c r="AQ29" s="87"/>
      <c r="AR29" s="87"/>
      <c r="AS29" s="87"/>
      <c r="AT29" s="88"/>
    </row>
    <row r="30" spans="1:46" ht="21" customHeight="1" thickBot="1">
      <c r="A30" s="294"/>
      <c r="B30" s="963" t="s">
        <v>392</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c r="AC30" s="966"/>
      <c r="AD30" s="966"/>
      <c r="AE30" s="966"/>
      <c r="AF30" s="966"/>
      <c r="AG30" s="966"/>
      <c r="AH30" s="967"/>
      <c r="AI30" s="858" t="s">
        <v>2</v>
      </c>
      <c r="AJ30" s="859"/>
      <c r="AK30" s="78"/>
      <c r="AT30" s="83"/>
    </row>
    <row r="31" spans="1:46" ht="21" customHeight="1" thickBot="1">
      <c r="A31" s="295"/>
      <c r="B31" s="961" t="s">
        <v>443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0</v>
      </c>
      <c r="AC31" s="977"/>
      <c r="AD31" s="977"/>
      <c r="AE31" s="977"/>
      <c r="AF31" s="977"/>
      <c r="AG31" s="977"/>
      <c r="AH31" s="977"/>
      <c r="AI31" s="980" t="s">
        <v>2</v>
      </c>
      <c r="AJ31" s="981"/>
      <c r="AK31" s="78"/>
      <c r="AT31" s="83"/>
    </row>
    <row r="32" spans="1:46" ht="21" customHeight="1" thickBot="1">
      <c r="A32" s="296"/>
      <c r="B32" s="982"/>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965"/>
      <c r="AC32" s="966"/>
      <c r="AD32" s="966"/>
      <c r="AE32" s="966"/>
      <c r="AF32" s="966"/>
      <c r="AG32" s="966"/>
      <c r="AH32" s="967"/>
      <c r="AI32" s="969" t="s">
        <v>2</v>
      </c>
      <c r="AJ32" s="970"/>
      <c r="AK32" s="81"/>
      <c r="AT32" s="83"/>
    </row>
    <row r="33" spans="1:46" ht="21" customHeight="1" thickBot="1">
      <c r="A33" s="296"/>
      <c r="B33" s="982"/>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965"/>
      <c r="AC33" s="1000"/>
      <c r="AD33" s="1000"/>
      <c r="AE33" s="1000"/>
      <c r="AF33" s="1000"/>
      <c r="AG33" s="1000"/>
      <c r="AH33" s="1001"/>
      <c r="AI33" s="858" t="s">
        <v>2</v>
      </c>
      <c r="AJ33" s="859"/>
      <c r="AK33" s="81"/>
      <c r="AT33" s="83"/>
    </row>
    <row r="34" spans="1:46" ht="21" customHeight="1" thickBot="1">
      <c r="A34" s="296"/>
      <c r="B34" s="982"/>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71"/>
      <c r="AC34" s="972"/>
      <c r="AD34" s="972"/>
      <c r="AE34" s="972"/>
      <c r="AF34" s="972"/>
      <c r="AG34" s="972"/>
      <c r="AH34" s="973"/>
      <c r="AI34" s="858" t="s">
        <v>2</v>
      </c>
      <c r="AJ34" s="859"/>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83"/>
      <c r="AC35" s="984"/>
      <c r="AD35" s="984"/>
      <c r="AE35" s="984"/>
      <c r="AF35" s="984"/>
      <c r="AG35" s="984"/>
      <c r="AH35" s="985"/>
      <c r="AI35" s="986" t="s">
        <v>254</v>
      </c>
      <c r="AJ35" s="987"/>
      <c r="AK35" s="81"/>
      <c r="AT35" s="83"/>
    </row>
    <row r="36" spans="1:46" s="80" customFormat="1" ht="21" customHeight="1" thickBot="1">
      <c r="A36" s="250" t="s">
        <v>147</v>
      </c>
      <c r="B36" s="978" t="s">
        <v>16</v>
      </c>
      <c r="C36" s="978"/>
      <c r="D36" s="978"/>
      <c r="E36" s="978"/>
      <c r="F36" s="978"/>
      <c r="G36" s="978"/>
      <c r="H36" s="978"/>
      <c r="I36" s="978"/>
      <c r="J36" s="978"/>
      <c r="K36" s="978"/>
      <c r="L36" s="979"/>
      <c r="M36" s="308"/>
      <c r="N36" s="309" t="s">
        <v>84</v>
      </c>
      <c r="O36" s="309"/>
      <c r="P36" s="974"/>
      <c r="Q36" s="974"/>
      <c r="R36" s="309" t="s">
        <v>12</v>
      </c>
      <c r="S36" s="974"/>
      <c r="T36" s="974"/>
      <c r="U36" s="309" t="s">
        <v>13</v>
      </c>
      <c r="V36" s="840" t="s">
        <v>14</v>
      </c>
      <c r="W36" s="840"/>
      <c r="X36" s="309" t="s">
        <v>84</v>
      </c>
      <c r="Y36" s="309"/>
      <c r="Z36" s="974"/>
      <c r="AA36" s="974"/>
      <c r="AB36" s="309" t="s">
        <v>12</v>
      </c>
      <c r="AC36" s="974"/>
      <c r="AD36" s="974"/>
      <c r="AE36" s="309" t="s">
        <v>13</v>
      </c>
      <c r="AF36" s="309"/>
      <c r="AG36" s="309"/>
      <c r="AH36" s="840"/>
      <c r="AI36" s="840"/>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75" t="s">
        <v>393</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968" t="s">
        <v>445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78"/>
      <c r="AT40" s="83"/>
    </row>
    <row r="41" spans="1:46" s="84" customFormat="1" ht="36" customHeight="1">
      <c r="A41" s="318" t="s">
        <v>164</v>
      </c>
      <c r="B41" s="968" t="s">
        <v>446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78"/>
      <c r="AT41" s="90"/>
    </row>
    <row r="42" spans="1:46" s="84" customFormat="1" ht="36" customHeight="1">
      <c r="A42" s="318" t="s">
        <v>164</v>
      </c>
      <c r="B42" s="927" t="s">
        <v>439</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53" t="s">
        <v>362</v>
      </c>
      <c r="C45" s="853"/>
      <c r="D45" s="853"/>
      <c r="E45" s="853"/>
      <c r="F45" s="853"/>
      <c r="G45" s="853"/>
      <c r="H45" s="853"/>
      <c r="I45" s="853"/>
      <c r="J45" s="853"/>
      <c r="K45" s="853"/>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1012" t="s">
        <v>137</v>
      </c>
      <c r="C46" s="1012"/>
      <c r="D46" s="1012"/>
      <c r="E46" s="1012"/>
      <c r="F46" s="1012"/>
      <c r="G46" s="1012"/>
      <c r="H46" s="1012"/>
      <c r="I46" s="1012"/>
      <c r="J46" s="1012"/>
      <c r="K46" s="1012"/>
      <c r="L46" s="322"/>
      <c r="M46" s="1027" t="s">
        <v>227</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78"/>
      <c r="AL46" s="91"/>
      <c r="AT46" s="83"/>
    </row>
    <row r="47" spans="1:46" ht="27.75" customHeight="1">
      <c r="A47" s="325" t="s">
        <v>85</v>
      </c>
      <c r="B47" s="1035" t="s">
        <v>447</v>
      </c>
      <c r="C47" s="1035"/>
      <c r="D47" s="1035"/>
      <c r="E47" s="1035"/>
      <c r="F47" s="1035"/>
      <c r="G47" s="1035"/>
      <c r="H47" s="1035"/>
      <c r="I47" s="1035"/>
      <c r="J47" s="1035"/>
      <c r="K47" s="1035"/>
      <c r="L47" s="32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78"/>
      <c r="AL47" s="91"/>
      <c r="AT47" s="83"/>
    </row>
    <row r="48" spans="1:46" ht="21" customHeight="1">
      <c r="A48" s="285" t="s">
        <v>30</v>
      </c>
      <c r="B48" s="853" t="s">
        <v>394</v>
      </c>
      <c r="C48" s="853"/>
      <c r="D48" s="853"/>
      <c r="E48" s="853"/>
      <c r="F48" s="853"/>
      <c r="G48" s="853"/>
      <c r="H48" s="853"/>
      <c r="I48" s="853"/>
      <c r="J48" s="853"/>
      <c r="K48" s="853"/>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08">
        <f>AD4</f>
        <v>0</v>
      </c>
      <c r="E49" s="808"/>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1033">
        <f>'別紙様式2-3 個表_特定'!O5</f>
        <v>0</v>
      </c>
      <c r="AC49" s="1034"/>
      <c r="AD49" s="1034"/>
      <c r="AE49" s="1034"/>
      <c r="AF49" s="1034"/>
      <c r="AG49" s="1034"/>
      <c r="AH49" s="1034"/>
      <c r="AI49" s="1003" t="s">
        <v>2</v>
      </c>
      <c r="AJ49" s="803"/>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1006">
        <f>AB51-AB52</f>
        <v>0</v>
      </c>
      <c r="AC50" s="1007"/>
      <c r="AD50" s="1007"/>
      <c r="AE50" s="1007"/>
      <c r="AF50" s="1007"/>
      <c r="AG50" s="1007"/>
      <c r="AH50" s="1007"/>
      <c r="AI50" s="1003" t="s">
        <v>2</v>
      </c>
      <c r="AJ50" s="803"/>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997"/>
      <c r="AC51" s="998"/>
      <c r="AD51" s="998"/>
      <c r="AE51" s="998"/>
      <c r="AF51" s="998"/>
      <c r="AG51" s="998"/>
      <c r="AH51" s="999"/>
      <c r="AI51" s="858" t="s">
        <v>2</v>
      </c>
      <c r="AJ51" s="859"/>
      <c r="AK51" s="78"/>
      <c r="AT51" s="83"/>
    </row>
    <row r="52" spans="1:50" ht="21" customHeight="1" thickBot="1">
      <c r="A52" s="329"/>
      <c r="B52" s="1022" t="s">
        <v>449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0</v>
      </c>
      <c r="AC52" s="977"/>
      <c r="AD52" s="977"/>
      <c r="AE52" s="977"/>
      <c r="AF52" s="977"/>
      <c r="AG52" s="977"/>
      <c r="AH52" s="977"/>
      <c r="AI52" s="980" t="s">
        <v>2</v>
      </c>
      <c r="AJ52" s="981"/>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997"/>
      <c r="AC53" s="998"/>
      <c r="AD53" s="998"/>
      <c r="AE53" s="998"/>
      <c r="AF53" s="998"/>
      <c r="AG53" s="998"/>
      <c r="AH53" s="999"/>
      <c r="AI53" s="969" t="s">
        <v>2</v>
      </c>
      <c r="AJ53" s="970"/>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997"/>
      <c r="AC54" s="998"/>
      <c r="AD54" s="998"/>
      <c r="AE54" s="998"/>
      <c r="AF54" s="998"/>
      <c r="AG54" s="998"/>
      <c r="AH54" s="999"/>
      <c r="AI54" s="858" t="s">
        <v>2</v>
      </c>
      <c r="AJ54" s="859"/>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868"/>
      <c r="AC55" s="869"/>
      <c r="AD55" s="869"/>
      <c r="AE55" s="869"/>
      <c r="AF55" s="869"/>
      <c r="AG55" s="869"/>
      <c r="AH55" s="870"/>
      <c r="AI55" s="858" t="s">
        <v>2</v>
      </c>
      <c r="AJ55" s="859"/>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1036"/>
      <c r="AC56" s="1037"/>
      <c r="AD56" s="1037"/>
      <c r="AE56" s="1037"/>
      <c r="AF56" s="1037"/>
      <c r="AG56" s="1037"/>
      <c r="AH56" s="1038"/>
      <c r="AI56" s="1039" t="s">
        <v>254</v>
      </c>
      <c r="AJ56" s="809"/>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1030" t="s">
        <v>204</v>
      </c>
      <c r="T57" s="1031"/>
      <c r="U57" s="1031"/>
      <c r="V57" s="1031"/>
      <c r="W57" s="1031"/>
      <c r="X57" s="1032"/>
      <c r="Y57" s="1041" t="s">
        <v>396</v>
      </c>
      <c r="Z57" s="1042"/>
      <c r="AA57" s="1042"/>
      <c r="AB57" s="1042"/>
      <c r="AC57" s="1042"/>
      <c r="AD57" s="1043"/>
      <c r="AE57" s="1041" t="s">
        <v>205</v>
      </c>
      <c r="AF57" s="1042"/>
      <c r="AG57" s="1042"/>
      <c r="AH57" s="1042"/>
      <c r="AI57" s="1042"/>
      <c r="AJ57" s="1043"/>
      <c r="AL57" s="95" t="s">
        <v>283</v>
      </c>
      <c r="AT57" s="83"/>
    </row>
    <row r="58" spans="1:50" ht="21.75" customHeight="1" thickBot="1">
      <c r="A58" s="1021"/>
      <c r="B58" s="1024" t="s">
        <v>450</v>
      </c>
      <c r="C58" s="1025"/>
      <c r="D58" s="1025"/>
      <c r="E58" s="1025"/>
      <c r="F58" s="1025"/>
      <c r="G58" s="1025"/>
      <c r="H58" s="1025"/>
      <c r="I58" s="1025"/>
      <c r="J58" s="1025"/>
      <c r="K58" s="1025"/>
      <c r="L58" s="1025"/>
      <c r="M58" s="1025"/>
      <c r="N58" s="1025"/>
      <c r="O58" s="1025"/>
      <c r="P58" s="1025"/>
      <c r="Q58" s="1025"/>
      <c r="R58" s="1026"/>
      <c r="S58" s="946"/>
      <c r="T58" s="947"/>
      <c r="U58" s="947"/>
      <c r="V58" s="947"/>
      <c r="W58" s="948"/>
      <c r="X58" s="346" t="s">
        <v>2</v>
      </c>
      <c r="Y58" s="946"/>
      <c r="Z58" s="947"/>
      <c r="AA58" s="947"/>
      <c r="AB58" s="947"/>
      <c r="AC58" s="948"/>
      <c r="AD58" s="347" t="s">
        <v>2</v>
      </c>
      <c r="AE58" s="946"/>
      <c r="AF58" s="947"/>
      <c r="AG58" s="947"/>
      <c r="AH58" s="947"/>
      <c r="AI58" s="948"/>
      <c r="AJ58" s="348" t="s">
        <v>2</v>
      </c>
      <c r="AL58" s="95" t="s">
        <v>217</v>
      </c>
      <c r="AT58" s="83"/>
    </row>
    <row r="59" spans="1:50" ht="21.75" customHeight="1" thickBot="1">
      <c r="A59" s="1021"/>
      <c r="B59" s="349" t="s">
        <v>451</v>
      </c>
      <c r="C59" s="350"/>
      <c r="D59" s="350"/>
      <c r="E59" s="350"/>
      <c r="F59" s="350"/>
      <c r="G59" s="350"/>
      <c r="H59" s="350"/>
      <c r="I59" s="350"/>
      <c r="J59" s="350"/>
      <c r="K59" s="350"/>
      <c r="L59" s="351"/>
      <c r="M59" s="351"/>
      <c r="N59" s="351"/>
      <c r="O59" s="351"/>
      <c r="P59" s="351"/>
      <c r="Q59" s="351"/>
      <c r="R59" s="352"/>
      <c r="S59" s="879"/>
      <c r="T59" s="880"/>
      <c r="U59" s="880"/>
      <c r="V59" s="880"/>
      <c r="W59" s="881"/>
      <c r="X59" s="353" t="s">
        <v>89</v>
      </c>
      <c r="Y59" s="879"/>
      <c r="Z59" s="880"/>
      <c r="AA59" s="880"/>
      <c r="AB59" s="880"/>
      <c r="AC59" s="881"/>
      <c r="AD59" s="354" t="s">
        <v>89</v>
      </c>
      <c r="AE59" s="879"/>
      <c r="AF59" s="880"/>
      <c r="AG59" s="880"/>
      <c r="AH59" s="880"/>
      <c r="AI59" s="881"/>
      <c r="AJ59" s="355" t="s">
        <v>89</v>
      </c>
      <c r="AL59" s="95" t="s">
        <v>222</v>
      </c>
      <c r="AT59" s="83"/>
    </row>
    <row r="60" spans="1:50" ht="21.75" customHeight="1" thickBot="1">
      <c r="A60" s="1021"/>
      <c r="B60" s="356" t="s">
        <v>452</v>
      </c>
      <c r="C60" s="357"/>
      <c r="D60" s="357"/>
      <c r="E60" s="357"/>
      <c r="F60" s="357"/>
      <c r="G60" s="357"/>
      <c r="H60" s="357"/>
      <c r="I60" s="357"/>
      <c r="J60" s="357"/>
      <c r="K60" s="357"/>
      <c r="L60" s="358"/>
      <c r="M60" s="358"/>
      <c r="N60" s="358"/>
      <c r="O60" s="358"/>
      <c r="P60" s="358"/>
      <c r="Q60" s="358"/>
      <c r="R60" s="358"/>
      <c r="S60" s="863"/>
      <c r="T60" s="864"/>
      <c r="U60" s="864"/>
      <c r="V60" s="864"/>
      <c r="W60" s="865"/>
      <c r="X60" s="353" t="s">
        <v>89</v>
      </c>
      <c r="Y60" s="863"/>
      <c r="Z60" s="864"/>
      <c r="AA60" s="864"/>
      <c r="AB60" s="864"/>
      <c r="AC60" s="865"/>
      <c r="AD60" s="354" t="s">
        <v>89</v>
      </c>
      <c r="AE60" s="863"/>
      <c r="AF60" s="864"/>
      <c r="AG60" s="864"/>
      <c r="AH60" s="864"/>
      <c r="AI60" s="865"/>
      <c r="AJ60" s="355" t="s">
        <v>89</v>
      </c>
      <c r="AL60" s="95" t="s">
        <v>282</v>
      </c>
      <c r="AT60" s="83"/>
    </row>
    <row r="61" spans="1:50" ht="21.75" customHeight="1" thickBot="1">
      <c r="A61" s="1021"/>
      <c r="B61" s="356" t="s">
        <v>453</v>
      </c>
      <c r="C61" s="359"/>
      <c r="D61" s="359"/>
      <c r="E61" s="359"/>
      <c r="F61" s="359"/>
      <c r="G61" s="359"/>
      <c r="H61" s="359"/>
      <c r="I61" s="359"/>
      <c r="J61" s="359"/>
      <c r="K61" s="359"/>
      <c r="L61" s="327"/>
      <c r="M61" s="327"/>
      <c r="N61" s="327"/>
      <c r="O61" s="327"/>
      <c r="P61" s="327"/>
      <c r="Q61" s="327"/>
      <c r="R61" s="327"/>
      <c r="S61" s="860" t="str">
        <f>IFERROR(ROUND(S58/S59,),"")</f>
        <v/>
      </c>
      <c r="T61" s="861"/>
      <c r="U61" s="861"/>
      <c r="V61" s="861"/>
      <c r="W61" s="862"/>
      <c r="X61" s="353" t="s">
        <v>2</v>
      </c>
      <c r="Y61" s="860" t="str">
        <f>IFERROR(ROUND(Y58/Y59,),"")</f>
        <v/>
      </c>
      <c r="Z61" s="861"/>
      <c r="AA61" s="861"/>
      <c r="AB61" s="861"/>
      <c r="AC61" s="862"/>
      <c r="AD61" s="353" t="s">
        <v>2</v>
      </c>
      <c r="AE61" s="860" t="str">
        <f>IFERROR(ROUND(AE58/AE59,),"")</f>
        <v/>
      </c>
      <c r="AF61" s="861"/>
      <c r="AG61" s="861"/>
      <c r="AH61" s="861"/>
      <c r="AI61" s="862"/>
      <c r="AJ61" s="355" t="s">
        <v>2</v>
      </c>
      <c r="AL61" s="95" t="s">
        <v>360</v>
      </c>
      <c r="AT61" s="83"/>
    </row>
    <row r="62" spans="1:50" ht="18" customHeight="1">
      <c r="A62" s="1021"/>
      <c r="B62" s="1016" t="s">
        <v>454</v>
      </c>
      <c r="C62" s="1017"/>
      <c r="D62" s="1017"/>
      <c r="E62" s="1017"/>
      <c r="F62" s="1017"/>
      <c r="G62" s="1017"/>
      <c r="H62" s="1017"/>
      <c r="I62" s="1017"/>
      <c r="J62" s="1017"/>
      <c r="K62" s="360"/>
      <c r="L62" s="361" t="s">
        <v>352</v>
      </c>
      <c r="M62" s="362"/>
      <c r="N62" s="362"/>
      <c r="O62" s="362"/>
      <c r="P62" s="362"/>
      <c r="Q62" s="362"/>
      <c r="R62" s="362"/>
      <c r="S62" s="877" t="e">
        <f>CEILING(AN63,1)</f>
        <v>#DIV/0!</v>
      </c>
      <c r="T62" s="878"/>
      <c r="U62" s="878"/>
      <c r="V62" s="878"/>
      <c r="W62" s="878"/>
      <c r="X62" s="363" t="s">
        <v>353</v>
      </c>
      <c r="Y62" s="874"/>
      <c r="Z62" s="875"/>
      <c r="AA62" s="875"/>
      <c r="AB62" s="875"/>
      <c r="AC62" s="875"/>
      <c r="AD62" s="876"/>
      <c r="AE62" s="1013"/>
      <c r="AF62" s="1014"/>
      <c r="AG62" s="1014"/>
      <c r="AH62" s="1014"/>
      <c r="AI62" s="1014"/>
      <c r="AJ62" s="1015"/>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1021"/>
      <c r="B63" s="909"/>
      <c r="C63" s="910"/>
      <c r="D63" s="910"/>
      <c r="E63" s="910"/>
      <c r="F63" s="910"/>
      <c r="G63" s="910"/>
      <c r="H63" s="910"/>
      <c r="I63" s="910"/>
      <c r="J63" s="910"/>
      <c r="K63" s="364"/>
      <c r="L63" s="357"/>
      <c r="M63" s="365" t="s">
        <v>269</v>
      </c>
      <c r="N63" s="866" t="e">
        <f>T63</f>
        <v>#DIV/0!</v>
      </c>
      <c r="O63" s="866"/>
      <c r="P63" s="866"/>
      <c r="Q63" s="365" t="s">
        <v>353</v>
      </c>
      <c r="R63" s="366" t="s">
        <v>354</v>
      </c>
      <c r="S63" s="367" t="s">
        <v>269</v>
      </c>
      <c r="T63" s="867" t="e">
        <f>S60*S62*12</f>
        <v>#DIV/0!</v>
      </c>
      <c r="U63" s="867"/>
      <c r="V63" s="867"/>
      <c r="W63" s="368" t="s">
        <v>353</v>
      </c>
      <c r="X63" s="369" t="s">
        <v>354</v>
      </c>
      <c r="Y63" s="874"/>
      <c r="Z63" s="875"/>
      <c r="AA63" s="875"/>
      <c r="AB63" s="875"/>
      <c r="AC63" s="875"/>
      <c r="AD63" s="876"/>
      <c r="AE63" s="1013"/>
      <c r="AF63" s="1014"/>
      <c r="AG63" s="1014"/>
      <c r="AH63" s="1014"/>
      <c r="AI63" s="1014"/>
      <c r="AJ63" s="1015"/>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1021"/>
      <c r="B64" s="909"/>
      <c r="C64" s="910"/>
      <c r="D64" s="910"/>
      <c r="E64" s="910"/>
      <c r="F64" s="910"/>
      <c r="G64" s="910"/>
      <c r="H64" s="910"/>
      <c r="I64" s="910"/>
      <c r="J64" s="910"/>
      <c r="K64" s="360"/>
      <c r="L64" s="361" t="s">
        <v>355</v>
      </c>
      <c r="M64" s="362"/>
      <c r="N64" s="362"/>
      <c r="O64" s="362"/>
      <c r="P64" s="362"/>
      <c r="Q64" s="362"/>
      <c r="R64" s="362"/>
      <c r="S64" s="1018" t="e">
        <f>IF((CEILING(AN66,1)-AN66)-2*(CEILING(AO66,1)-AO66)&gt;=0,CEILING(AN66,1),CEILING(AN66+AS67/S60/12,1))</f>
        <v>#DIV/0!</v>
      </c>
      <c r="T64" s="1019"/>
      <c r="U64" s="1019"/>
      <c r="V64" s="1019"/>
      <c r="W64" s="1019"/>
      <c r="X64" s="370" t="s">
        <v>353</v>
      </c>
      <c r="Y64" s="1018" t="e">
        <f>IF((CEILING(AN66,1)-AN66)-2*(CEILING(AO66,1)-AO66)&gt;=0,CEILING(AO66,1),FLOOR(AO66,1))</f>
        <v>#DIV/0!</v>
      </c>
      <c r="Z64" s="1019"/>
      <c r="AA64" s="1019"/>
      <c r="AB64" s="1019"/>
      <c r="AC64" s="1019"/>
      <c r="AD64" s="370" t="s">
        <v>353</v>
      </c>
      <c r="AE64" s="950"/>
      <c r="AF64" s="951"/>
      <c r="AG64" s="951"/>
      <c r="AH64" s="951"/>
      <c r="AI64" s="951"/>
      <c r="AJ64" s="952"/>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1021"/>
      <c r="B65" s="909"/>
      <c r="C65" s="910"/>
      <c r="D65" s="910"/>
      <c r="E65" s="910"/>
      <c r="F65" s="910"/>
      <c r="G65" s="910"/>
      <c r="H65" s="910"/>
      <c r="I65" s="910"/>
      <c r="J65" s="910"/>
      <c r="K65" s="364"/>
      <c r="L65" s="357"/>
      <c r="M65" s="365" t="s">
        <v>269</v>
      </c>
      <c r="N65" s="866" t="e">
        <f>SUM(T65,Z65)</f>
        <v>#DIV/0!</v>
      </c>
      <c r="O65" s="866"/>
      <c r="P65" s="866"/>
      <c r="Q65" s="365" t="s">
        <v>353</v>
      </c>
      <c r="R65" s="366" t="s">
        <v>354</v>
      </c>
      <c r="S65" s="371" t="s">
        <v>269</v>
      </c>
      <c r="T65" s="866" t="e">
        <f>S60*S64*12</f>
        <v>#DIV/0!</v>
      </c>
      <c r="U65" s="866"/>
      <c r="V65" s="866"/>
      <c r="W65" s="365" t="s">
        <v>353</v>
      </c>
      <c r="X65" s="372" t="s">
        <v>354</v>
      </c>
      <c r="Y65" s="371" t="s">
        <v>269</v>
      </c>
      <c r="Z65" s="866" t="e">
        <f>Y60*Y64*12</f>
        <v>#DIV/0!</v>
      </c>
      <c r="AA65" s="866"/>
      <c r="AB65" s="866"/>
      <c r="AC65" s="365" t="s">
        <v>353</v>
      </c>
      <c r="AD65" s="372" t="s">
        <v>354</v>
      </c>
      <c r="AE65" s="953"/>
      <c r="AF65" s="954"/>
      <c r="AG65" s="954"/>
      <c r="AH65" s="954"/>
      <c r="AI65" s="954"/>
      <c r="AJ65" s="955"/>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1021"/>
      <c r="B66" s="909"/>
      <c r="C66" s="910"/>
      <c r="D66" s="910"/>
      <c r="E66" s="910"/>
      <c r="F66" s="910"/>
      <c r="G66" s="910"/>
      <c r="H66" s="910"/>
      <c r="I66" s="910"/>
      <c r="J66" s="910"/>
      <c r="K66" s="373"/>
      <c r="L66" s="361" t="s">
        <v>356</v>
      </c>
      <c r="M66" s="362"/>
      <c r="N66" s="362"/>
      <c r="O66" s="362"/>
      <c r="P66" s="362"/>
      <c r="Q66" s="362"/>
      <c r="R66" s="362"/>
      <c r="S66" s="877" t="e">
        <f>IF((CEILING(AN69,1)-AN69)-2*(CEILING(AO69,1)-AO69)&gt;=0,CEILING(AN69,1),CEILING(AN69+(AS69+AS70)/S60/12,1))</f>
        <v>#DIV/0!</v>
      </c>
      <c r="T66" s="878"/>
      <c r="U66" s="878"/>
      <c r="V66" s="878"/>
      <c r="W66" s="878"/>
      <c r="X66" s="363" t="s">
        <v>353</v>
      </c>
      <c r="Y66" s="877" t="e">
        <f>IF((CEILING(AN69,1)-AN69)-2*(CEILING(AO69,1)-AO69)&gt;=0,CEILING(AO69,1),FLOOR(AO69,1))</f>
        <v>#DIV/0!</v>
      </c>
      <c r="Z66" s="878"/>
      <c r="AA66" s="878"/>
      <c r="AB66" s="878"/>
      <c r="AC66" s="878"/>
      <c r="AD66" s="363" t="s">
        <v>353</v>
      </c>
      <c r="AE66" s="878" t="e">
        <f>IF(Y66-2*(CEILING(AP69,1))&gt;=0,CEILING(AP69,1),FLOOR(AP69,1))</f>
        <v>#DIV/0!</v>
      </c>
      <c r="AF66" s="878"/>
      <c r="AG66" s="878"/>
      <c r="AH66" s="878"/>
      <c r="AI66" s="878"/>
      <c r="AJ66" s="374"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5"/>
      <c r="B67" s="909"/>
      <c r="C67" s="910"/>
      <c r="D67" s="910"/>
      <c r="E67" s="910"/>
      <c r="F67" s="910"/>
      <c r="G67" s="910"/>
      <c r="H67" s="910"/>
      <c r="I67" s="910"/>
      <c r="J67" s="910"/>
      <c r="K67" s="364"/>
      <c r="L67" s="359"/>
      <c r="M67" s="368" t="s">
        <v>269</v>
      </c>
      <c r="N67" s="867" t="e">
        <f>SUM(T67,Z67,AF67)</f>
        <v>#DIV/0!</v>
      </c>
      <c r="O67" s="867"/>
      <c r="P67" s="867"/>
      <c r="Q67" s="368" t="s">
        <v>353</v>
      </c>
      <c r="R67" s="376" t="s">
        <v>354</v>
      </c>
      <c r="S67" s="367" t="s">
        <v>269</v>
      </c>
      <c r="T67" s="867" t="e">
        <f>S60*S66*12</f>
        <v>#DIV/0!</v>
      </c>
      <c r="U67" s="867"/>
      <c r="V67" s="867"/>
      <c r="W67" s="368" t="s">
        <v>353</v>
      </c>
      <c r="X67" s="372" t="s">
        <v>354</v>
      </c>
      <c r="Y67" s="367" t="s">
        <v>269</v>
      </c>
      <c r="Z67" s="867" t="e">
        <f>Y60*Y66*12</f>
        <v>#DIV/0!</v>
      </c>
      <c r="AA67" s="867"/>
      <c r="AB67" s="867"/>
      <c r="AC67" s="368" t="s">
        <v>353</v>
      </c>
      <c r="AD67" s="372" t="s">
        <v>354</v>
      </c>
      <c r="AE67" s="368" t="s">
        <v>269</v>
      </c>
      <c r="AF67" s="867" t="e">
        <f>AE60*AE66*12</f>
        <v>#DIV/0!</v>
      </c>
      <c r="AG67" s="867"/>
      <c r="AH67" s="867"/>
      <c r="AI67" s="368" t="s">
        <v>353</v>
      </c>
      <c r="AJ67" s="377"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909"/>
      <c r="C68" s="910"/>
      <c r="D68" s="910"/>
      <c r="E68" s="910"/>
      <c r="F68" s="910"/>
      <c r="G68" s="910"/>
      <c r="H68" s="910"/>
      <c r="I68" s="910"/>
      <c r="J68" s="910"/>
      <c r="K68" s="373"/>
      <c r="L68" s="361" t="s">
        <v>357</v>
      </c>
      <c r="M68" s="362"/>
      <c r="N68" s="362"/>
      <c r="O68" s="362"/>
      <c r="P68" s="362"/>
      <c r="Q68" s="362"/>
      <c r="R68" s="362"/>
      <c r="S68" s="871"/>
      <c r="T68" s="872"/>
      <c r="U68" s="872"/>
      <c r="V68" s="872"/>
      <c r="W68" s="873"/>
      <c r="X68" s="359" t="s">
        <v>353</v>
      </c>
      <c r="Y68" s="871"/>
      <c r="Z68" s="872"/>
      <c r="AA68" s="872"/>
      <c r="AB68" s="872"/>
      <c r="AC68" s="873"/>
      <c r="AD68" s="378" t="s">
        <v>353</v>
      </c>
      <c r="AE68" s="871"/>
      <c r="AF68" s="872"/>
      <c r="AG68" s="872"/>
      <c r="AH68" s="872"/>
      <c r="AI68" s="873"/>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911"/>
      <c r="C69" s="912"/>
      <c r="D69" s="912"/>
      <c r="E69" s="912"/>
      <c r="F69" s="912"/>
      <c r="G69" s="912"/>
      <c r="H69" s="912"/>
      <c r="I69" s="910"/>
      <c r="J69" s="910"/>
      <c r="K69" s="380"/>
      <c r="L69" s="359"/>
      <c r="M69" s="381" t="s">
        <v>269</v>
      </c>
      <c r="N69" s="949">
        <f>SUM(T69,Z69,AF69)</f>
        <v>0</v>
      </c>
      <c r="O69" s="949"/>
      <c r="P69" s="949"/>
      <c r="Q69" s="381" t="s">
        <v>353</v>
      </c>
      <c r="R69" s="382" t="s">
        <v>354</v>
      </c>
      <c r="S69" s="383" t="s">
        <v>269</v>
      </c>
      <c r="T69" s="949">
        <f>S60*S68*12</f>
        <v>0</v>
      </c>
      <c r="U69" s="949"/>
      <c r="V69" s="949"/>
      <c r="W69" s="381" t="s">
        <v>353</v>
      </c>
      <c r="X69" s="384" t="s">
        <v>354</v>
      </c>
      <c r="Y69" s="381" t="s">
        <v>269</v>
      </c>
      <c r="Z69" s="949">
        <f>Y60*Y68*12</f>
        <v>0</v>
      </c>
      <c r="AA69" s="949"/>
      <c r="AB69" s="949"/>
      <c r="AC69" s="381" t="s">
        <v>353</v>
      </c>
      <c r="AD69" s="384" t="s">
        <v>354</v>
      </c>
      <c r="AE69" s="381" t="s">
        <v>269</v>
      </c>
      <c r="AF69" s="949">
        <f>AE60*AE68*12</f>
        <v>0</v>
      </c>
      <c r="AG69" s="949"/>
      <c r="AH69" s="949"/>
      <c r="AI69" s="381" t="s">
        <v>353</v>
      </c>
      <c r="AJ69" s="385"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988"/>
      <c r="Y70" s="989"/>
      <c r="Z70" s="390" t="s">
        <v>135</v>
      </c>
      <c r="AA70" s="391"/>
      <c r="AB70" s="391"/>
      <c r="AC70" s="990"/>
      <c r="AD70" s="990"/>
      <c r="AE70" s="390"/>
      <c r="AF70" s="390"/>
      <c r="AG70" s="390"/>
      <c r="AH70" s="392"/>
      <c r="AI70" s="393"/>
      <c r="AJ70" s="394"/>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56" t="s">
        <v>398</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399"/>
      <c r="AL74" s="149"/>
      <c r="AM74" s="150"/>
      <c r="AN74" s="151"/>
      <c r="AO74" s="151"/>
      <c r="AP74" s="151"/>
      <c r="AQ74" s="151"/>
      <c r="AR74" s="152"/>
      <c r="AT74" s="82"/>
    </row>
    <row r="75" spans="1:50" s="80" customFormat="1" ht="18" customHeight="1" thickBot="1">
      <c r="A75" s="404"/>
      <c r="B75" s="405"/>
      <c r="C75" s="406"/>
      <c r="D75" s="407" t="s">
        <v>120</v>
      </c>
      <c r="E75" s="40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893"/>
      <c r="Q76" s="893"/>
      <c r="R76" s="309" t="s">
        <v>12</v>
      </c>
      <c r="S76" s="893"/>
      <c r="T76" s="893"/>
      <c r="U76" s="309" t="s">
        <v>13</v>
      </c>
      <c r="V76" s="840" t="s">
        <v>14</v>
      </c>
      <c r="W76" s="840"/>
      <c r="X76" s="309" t="s">
        <v>84</v>
      </c>
      <c r="Y76" s="309"/>
      <c r="Z76" s="893"/>
      <c r="AA76" s="893"/>
      <c r="AB76" s="309" t="s">
        <v>12</v>
      </c>
      <c r="AC76" s="893"/>
      <c r="AD76" s="893"/>
      <c r="AE76" s="309" t="s">
        <v>13</v>
      </c>
      <c r="AF76" s="309" t="s">
        <v>251</v>
      </c>
      <c r="AG76" s="309" t="str">
        <f>IF(P76&gt;=1,(Z76*12+AC76)-(P76*12+S76)+1,"")</f>
        <v/>
      </c>
      <c r="AH76" s="840" t="s">
        <v>252</v>
      </c>
      <c r="AI76" s="840"/>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28" t="s">
        <v>399</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80" customFormat="1" ht="24" customHeight="1">
      <c r="A80" s="416" t="s">
        <v>164</v>
      </c>
      <c r="B80" s="928" t="s">
        <v>456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80" customFormat="1" ht="27" customHeight="1">
      <c r="A81" s="417" t="s">
        <v>164</v>
      </c>
      <c r="B81" s="1005" t="s">
        <v>256</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80" customFormat="1" ht="36" customHeight="1">
      <c r="A82" s="318" t="s">
        <v>164</v>
      </c>
      <c r="B82" s="927" t="s">
        <v>461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80" customFormat="1" ht="36" customHeight="1">
      <c r="A83" s="417" t="s">
        <v>210</v>
      </c>
      <c r="B83" s="960" t="s">
        <v>403</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80" customFormat="1" ht="27" customHeight="1">
      <c r="A84" s="417" t="s">
        <v>164</v>
      </c>
      <c r="B84" s="960" t="s">
        <v>402</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87" t="s">
        <v>105</v>
      </c>
      <c r="B89" s="888"/>
      <c r="C89" s="888"/>
      <c r="D89" s="1011"/>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7" t="s">
        <v>102</v>
      </c>
      <c r="B90" s="908"/>
      <c r="C90" s="908"/>
      <c r="D90" s="908"/>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909"/>
      <c r="B91" s="910"/>
      <c r="C91" s="910"/>
      <c r="D91" s="910"/>
      <c r="E91" s="442"/>
      <c r="F91" s="440" t="s">
        <v>106</v>
      </c>
      <c r="G91" s="439"/>
      <c r="H91" s="439"/>
      <c r="I91" s="439"/>
      <c r="J91" s="439"/>
      <c r="K91" s="443"/>
      <c r="L91" s="440" t="s">
        <v>260</v>
      </c>
      <c r="M91" s="439"/>
      <c r="N91" s="439"/>
      <c r="O91" s="440"/>
      <c r="P91" s="440"/>
      <c r="Q91" s="444"/>
      <c r="R91" s="445"/>
      <c r="S91" s="440" t="s">
        <v>99</v>
      </c>
      <c r="T91" s="440"/>
      <c r="U91" s="440" t="s">
        <v>100</v>
      </c>
      <c r="V91" s="913"/>
      <c r="W91" s="913"/>
      <c r="X91" s="913"/>
      <c r="Y91" s="913"/>
      <c r="Z91" s="913"/>
      <c r="AA91" s="913"/>
      <c r="AB91" s="913"/>
      <c r="AC91" s="913"/>
      <c r="AD91" s="913"/>
      <c r="AE91" s="913"/>
      <c r="AF91" s="913"/>
      <c r="AG91" s="913"/>
      <c r="AH91" s="913"/>
      <c r="AI91" s="913"/>
      <c r="AJ91" s="446" t="s">
        <v>101</v>
      </c>
      <c r="AK91" s="81"/>
    </row>
    <row r="92" spans="1:37" s="80" customFormat="1" ht="18" customHeight="1" thickBot="1">
      <c r="A92" s="909"/>
      <c r="B92" s="910"/>
      <c r="C92" s="910"/>
      <c r="D92" s="910"/>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909"/>
      <c r="B93" s="910"/>
      <c r="C93" s="910"/>
      <c r="D93" s="910"/>
      <c r="E93" s="991"/>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81"/>
    </row>
    <row r="94" spans="1:37" s="80" customFormat="1" ht="12">
      <c r="A94" s="909"/>
      <c r="B94" s="910"/>
      <c r="C94" s="910"/>
      <c r="D94" s="910"/>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909"/>
      <c r="B95" s="910"/>
      <c r="C95" s="910"/>
      <c r="D95" s="910"/>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911"/>
      <c r="B96" s="912"/>
      <c r="C96" s="912"/>
      <c r="D96" s="912"/>
      <c r="E96" s="453" t="s">
        <v>263</v>
      </c>
      <c r="F96" s="331"/>
      <c r="G96" s="331"/>
      <c r="H96" s="331"/>
      <c r="I96" s="331"/>
      <c r="J96" s="331"/>
      <c r="K96" s="331"/>
      <c r="L96" s="896" t="s">
        <v>416</v>
      </c>
      <c r="M96" s="897"/>
      <c r="N96" s="897"/>
      <c r="O96" s="857"/>
      <c r="P96" s="857"/>
      <c r="Q96" s="454" t="s">
        <v>5</v>
      </c>
      <c r="R96" s="857"/>
      <c r="S96" s="857"/>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87" t="s">
        <v>226</v>
      </c>
      <c r="B100" s="888"/>
      <c r="C100" s="888"/>
      <c r="D100" s="889"/>
      <c r="E100" s="918"/>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81"/>
    </row>
    <row r="101" spans="1:37" s="80" customFormat="1" ht="18" customHeight="1" thickBot="1">
      <c r="A101" s="907" t="s">
        <v>225</v>
      </c>
      <c r="B101" s="908"/>
      <c r="C101" s="908"/>
      <c r="D101" s="958"/>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911"/>
      <c r="B102" s="912"/>
      <c r="C102" s="912"/>
      <c r="D102" s="959"/>
      <c r="E102" s="432" t="s">
        <v>274</v>
      </c>
      <c r="F102" s="432"/>
      <c r="G102" s="332"/>
      <c r="H102" s="332"/>
      <c r="I102" s="332"/>
      <c r="J102" s="332"/>
      <c r="K102" s="332"/>
      <c r="L102" s="332"/>
      <c r="M102" s="332"/>
      <c r="N102" s="332"/>
      <c r="O102" s="43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81"/>
    </row>
    <row r="103" spans="1:37" s="80" customFormat="1" ht="26.25" customHeight="1">
      <c r="A103" s="887" t="s">
        <v>105</v>
      </c>
      <c r="B103" s="888"/>
      <c r="C103" s="888"/>
      <c r="D103" s="1011"/>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7" t="s">
        <v>102</v>
      </c>
      <c r="B104" s="908"/>
      <c r="C104" s="908"/>
      <c r="D104" s="908"/>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909"/>
      <c r="B105" s="910"/>
      <c r="C105" s="910"/>
      <c r="D105" s="910"/>
      <c r="E105" s="471"/>
      <c r="F105" s="440" t="s">
        <v>106</v>
      </c>
      <c r="G105" s="439"/>
      <c r="H105" s="439"/>
      <c r="I105" s="439"/>
      <c r="J105" s="439"/>
      <c r="K105" s="472"/>
      <c r="L105" s="440" t="s">
        <v>261</v>
      </c>
      <c r="M105" s="439"/>
      <c r="N105" s="439"/>
      <c r="O105" s="440"/>
      <c r="P105" s="440"/>
      <c r="Q105" s="444"/>
      <c r="R105" s="400"/>
      <c r="S105" s="440" t="s">
        <v>99</v>
      </c>
      <c r="T105" s="440"/>
      <c r="U105" s="440" t="s">
        <v>100</v>
      </c>
      <c r="V105" s="914"/>
      <c r="W105" s="914"/>
      <c r="X105" s="914"/>
      <c r="Y105" s="914"/>
      <c r="Z105" s="914"/>
      <c r="AA105" s="914"/>
      <c r="AB105" s="914"/>
      <c r="AC105" s="914"/>
      <c r="AD105" s="914"/>
      <c r="AE105" s="914"/>
      <c r="AF105" s="914"/>
      <c r="AG105" s="914"/>
      <c r="AH105" s="914"/>
      <c r="AI105" s="914"/>
      <c r="AJ105" s="446" t="s">
        <v>101</v>
      </c>
      <c r="AK105" s="81"/>
    </row>
    <row r="106" spans="1:37" s="80" customFormat="1" ht="15.75" customHeight="1" thickBot="1">
      <c r="A106" s="909"/>
      <c r="B106" s="910"/>
      <c r="C106" s="910"/>
      <c r="D106" s="910"/>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909"/>
      <c r="B107" s="910"/>
      <c r="C107" s="910"/>
      <c r="D107" s="910"/>
      <c r="E107" s="994"/>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81"/>
    </row>
    <row r="108" spans="1:37" s="80" customFormat="1" ht="12">
      <c r="A108" s="909"/>
      <c r="B108" s="910"/>
      <c r="C108" s="910"/>
      <c r="D108" s="910"/>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909"/>
      <c r="B109" s="910"/>
      <c r="C109" s="910"/>
      <c r="D109" s="910"/>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909"/>
      <c r="B110" s="910"/>
      <c r="C110" s="910"/>
      <c r="D110" s="910"/>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911"/>
      <c r="B111" s="912"/>
      <c r="C111" s="912"/>
      <c r="D111" s="912"/>
      <c r="E111" s="453" t="s">
        <v>263</v>
      </c>
      <c r="F111" s="331"/>
      <c r="G111" s="331"/>
      <c r="H111" s="331"/>
      <c r="I111" s="331"/>
      <c r="J111" s="331"/>
      <c r="K111" s="474"/>
      <c r="L111" s="896" t="s">
        <v>84</v>
      </c>
      <c r="M111" s="897"/>
      <c r="N111" s="898"/>
      <c r="O111" s="898"/>
      <c r="P111" s="454" t="s">
        <v>5</v>
      </c>
      <c r="Q111" s="898"/>
      <c r="R111" s="898"/>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87" t="s">
        <v>297</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80" customFormat="1" ht="70.5" customHeight="1" thickBot="1">
      <c r="A116" s="887" t="s">
        <v>408</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943"/>
      <c r="B131" s="514" t="s">
        <v>116</v>
      </c>
      <c r="C131" s="904" t="s">
        <v>380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81"/>
      <c r="AL131" s="160"/>
    </row>
    <row r="132" spans="1:38" s="80" customFormat="1" ht="15" customHeight="1">
      <c r="A132" s="944"/>
      <c r="B132" s="1072"/>
      <c r="C132" s="924" t="s">
        <v>369</v>
      </c>
      <c r="D132" s="925"/>
      <c r="E132" s="925"/>
      <c r="F132" s="925"/>
      <c r="G132" s="925"/>
      <c r="H132" s="925"/>
      <c r="I132" s="925"/>
      <c r="J132" s="926"/>
      <c r="K132" s="1073"/>
      <c r="L132" s="1060" t="s">
        <v>370</v>
      </c>
      <c r="M132" s="929" t="s">
        <v>459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61"/>
      <c r="AL132" s="162"/>
    </row>
    <row r="133" spans="1:38" s="80"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61"/>
      <c r="AL133" s="162"/>
    </row>
    <row r="134" spans="1:38" s="80" customFormat="1" ht="75" customHeight="1" thickBot="1">
      <c r="A134" s="944"/>
      <c r="B134" s="830"/>
      <c r="C134" s="924"/>
      <c r="D134" s="925"/>
      <c r="E134" s="925"/>
      <c r="F134" s="925"/>
      <c r="G134" s="925"/>
      <c r="H134" s="925"/>
      <c r="I134" s="925"/>
      <c r="J134" s="926"/>
      <c r="K134" s="51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81"/>
      <c r="AL134" s="162"/>
    </row>
    <row r="135" spans="1:38" s="80" customFormat="1" ht="17.25" customHeight="1" thickBot="1">
      <c r="A135" s="944"/>
      <c r="B135" s="830"/>
      <c r="C135" s="924"/>
      <c r="D135" s="925"/>
      <c r="E135" s="925"/>
      <c r="F135" s="925"/>
      <c r="G135" s="925"/>
      <c r="H135" s="925"/>
      <c r="I135" s="925"/>
      <c r="J135" s="926"/>
      <c r="K135" s="516"/>
      <c r="L135" s="1060"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945"/>
      <c r="B136" s="830"/>
      <c r="C136" s="924"/>
      <c r="D136" s="925"/>
      <c r="E136" s="925"/>
      <c r="F136" s="925"/>
      <c r="G136" s="925"/>
      <c r="H136" s="925"/>
      <c r="I136" s="925"/>
      <c r="J136" s="926"/>
      <c r="K136" s="520"/>
      <c r="L136" s="1061"/>
      <c r="M136" s="1062"/>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943"/>
      <c r="B140" s="529" t="s">
        <v>365</v>
      </c>
      <c r="C140" s="1068" t="s">
        <v>155</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78"/>
      <c r="AL140" s="153"/>
    </row>
    <row r="141" spans="1:38" s="80" customFormat="1" ht="27" customHeight="1">
      <c r="A141" s="944"/>
      <c r="B141" s="829"/>
      <c r="C141" s="921" t="s">
        <v>379</v>
      </c>
      <c r="D141" s="922"/>
      <c r="E141" s="922"/>
      <c r="F141" s="922"/>
      <c r="G141" s="922"/>
      <c r="H141" s="922"/>
      <c r="I141" s="922"/>
      <c r="J141" s="923"/>
      <c r="K141" s="530"/>
      <c r="L141" s="531" t="s">
        <v>157</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78"/>
      <c r="AL141" s="156"/>
    </row>
    <row r="142" spans="1:38" s="80" customFormat="1" ht="40.5" customHeight="1">
      <c r="A142" s="944"/>
      <c r="B142" s="830"/>
      <c r="C142" s="924"/>
      <c r="D142" s="925"/>
      <c r="E142" s="925"/>
      <c r="F142" s="925"/>
      <c r="G142" s="925"/>
      <c r="H142" s="925"/>
      <c r="I142" s="925"/>
      <c r="J142" s="926"/>
      <c r="K142" s="532"/>
      <c r="L142" s="533" t="s">
        <v>373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163"/>
      <c r="AL142" s="164"/>
    </row>
    <row r="143" spans="1:38" s="80" customFormat="1" ht="40.5" customHeight="1">
      <c r="A143" s="945"/>
      <c r="B143" s="830"/>
      <c r="C143" s="924"/>
      <c r="D143" s="925"/>
      <c r="E143" s="925"/>
      <c r="F143" s="925"/>
      <c r="G143" s="925"/>
      <c r="H143" s="925"/>
      <c r="I143" s="925"/>
      <c r="J143" s="926"/>
      <c r="K143" s="520"/>
      <c r="L143" s="534" t="s">
        <v>372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1056" t="s">
        <v>224</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15" t="s">
        <v>460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165"/>
      <c r="AT150" s="83"/>
    </row>
    <row r="151" spans="1:46" s="166" customFormat="1" ht="39" customHeight="1">
      <c r="A151" s="831" t="s">
        <v>20</v>
      </c>
      <c r="B151" s="832"/>
      <c r="C151" s="832"/>
      <c r="D151" s="833"/>
      <c r="E151" s="544"/>
      <c r="F151" s="899" t="s">
        <v>162</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165"/>
    </row>
    <row r="152" spans="1:46" s="166" customFormat="1" ht="13.5" customHeight="1">
      <c r="A152" s="834"/>
      <c r="B152" s="835"/>
      <c r="C152" s="835"/>
      <c r="D152" s="836"/>
      <c r="E152" s="54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546"/>
      <c r="AK152" s="165"/>
    </row>
    <row r="153" spans="1:46" s="166" customFormat="1" ht="13.5" customHeight="1">
      <c r="A153" s="834"/>
      <c r="B153" s="835"/>
      <c r="C153" s="835"/>
      <c r="D153" s="836"/>
      <c r="E153" s="54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546"/>
      <c r="AK153" s="165"/>
    </row>
    <row r="154" spans="1:46" s="166" customFormat="1" ht="13.5" customHeight="1">
      <c r="A154" s="834"/>
      <c r="B154" s="835"/>
      <c r="C154" s="835"/>
      <c r="D154" s="836"/>
      <c r="E154" s="54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546"/>
      <c r="AK154" s="165"/>
    </row>
    <row r="155" spans="1:46" s="166" customFormat="1" ht="13.5" customHeight="1">
      <c r="A155" s="837"/>
      <c r="B155" s="838"/>
      <c r="C155" s="838"/>
      <c r="D155" s="839"/>
      <c r="E155" s="54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548"/>
      <c r="AK155" s="165"/>
    </row>
    <row r="156" spans="1:46" s="80" customFormat="1" ht="13.5" customHeight="1">
      <c r="A156" s="810" t="s">
        <v>67</v>
      </c>
      <c r="B156" s="811"/>
      <c r="C156" s="811"/>
      <c r="D156" s="812"/>
      <c r="E156" s="54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550"/>
      <c r="AK156" s="165"/>
    </row>
    <row r="157" spans="1:46" s="80" customFormat="1" ht="13.5" customHeight="1">
      <c r="A157" s="813"/>
      <c r="B157" s="814"/>
      <c r="C157" s="814"/>
      <c r="D157" s="815"/>
      <c r="E157" s="54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546"/>
      <c r="AK157" s="165"/>
    </row>
    <row r="158" spans="1:46" s="80" customFormat="1" ht="35.25" customHeight="1">
      <c r="A158" s="813"/>
      <c r="B158" s="814"/>
      <c r="C158" s="814"/>
      <c r="D158" s="815"/>
      <c r="E158" s="54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165"/>
    </row>
    <row r="159" spans="1:46" s="80" customFormat="1" ht="13.5" customHeight="1">
      <c r="A159" s="813"/>
      <c r="B159" s="814"/>
      <c r="C159" s="814"/>
      <c r="D159" s="815"/>
      <c r="E159" s="54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546"/>
      <c r="AK159" s="165"/>
    </row>
    <row r="160" spans="1:46" s="80" customFormat="1" ht="13.5" customHeight="1">
      <c r="A160" s="813"/>
      <c r="B160" s="814"/>
      <c r="C160" s="814"/>
      <c r="D160" s="815"/>
      <c r="E160" s="54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546"/>
      <c r="AK160" s="165"/>
    </row>
    <row r="161" spans="1:46" s="80" customFormat="1" ht="13.5" customHeight="1">
      <c r="A161" s="813"/>
      <c r="B161" s="814"/>
      <c r="C161" s="814"/>
      <c r="D161" s="815"/>
      <c r="E161" s="54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546"/>
      <c r="AK161" s="165"/>
    </row>
    <row r="162" spans="1:46" s="80" customFormat="1" ht="13.5" customHeight="1">
      <c r="A162" s="813"/>
      <c r="B162" s="814"/>
      <c r="C162" s="814"/>
      <c r="D162" s="815"/>
      <c r="E162" s="54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546"/>
      <c r="AK162" s="165"/>
    </row>
    <row r="163" spans="1:46" s="80" customFormat="1" ht="13.5" customHeight="1">
      <c r="A163" s="813"/>
      <c r="B163" s="814"/>
      <c r="C163" s="814"/>
      <c r="D163" s="815"/>
      <c r="E163" s="54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546"/>
      <c r="AK163" s="165"/>
    </row>
    <row r="164" spans="1:46" s="80" customFormat="1" ht="13.5" customHeight="1">
      <c r="A164" s="816"/>
      <c r="B164" s="817"/>
      <c r="C164" s="817"/>
      <c r="D164" s="818"/>
      <c r="E164" s="551"/>
      <c r="F164" s="848" t="s">
        <v>275</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552"/>
      <c r="AK164" s="78"/>
    </row>
    <row r="165" spans="1:46" s="80" customFormat="1" ht="13.5" customHeight="1">
      <c r="A165" s="810" t="s">
        <v>31</v>
      </c>
      <c r="B165" s="811"/>
      <c r="C165" s="811"/>
      <c r="D165" s="812"/>
      <c r="E165" s="55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554"/>
    </row>
    <row r="166" spans="1:46" s="80" customFormat="1" ht="26.25" customHeight="1">
      <c r="A166" s="813"/>
      <c r="B166" s="814"/>
      <c r="C166" s="814"/>
      <c r="D166" s="815"/>
      <c r="E166" s="545"/>
      <c r="F166" s="825" t="s">
        <v>161</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80" customFormat="1" ht="13.5" customHeight="1">
      <c r="A167" s="813"/>
      <c r="B167" s="814"/>
      <c r="C167" s="814"/>
      <c r="D167" s="815"/>
      <c r="E167" s="54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546"/>
    </row>
    <row r="168" spans="1:46" s="80" customFormat="1" ht="13.5" customHeight="1">
      <c r="A168" s="813"/>
      <c r="B168" s="814"/>
      <c r="C168" s="814"/>
      <c r="D168" s="815"/>
      <c r="E168" s="54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546"/>
      <c r="AK168" s="163"/>
    </row>
    <row r="169" spans="1:46" s="80" customFormat="1" ht="13.5" customHeight="1">
      <c r="A169" s="813"/>
      <c r="B169" s="814"/>
      <c r="C169" s="814"/>
      <c r="D169" s="815"/>
      <c r="E169" s="54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546"/>
      <c r="AK169" s="165"/>
    </row>
    <row r="170" spans="1:46" s="80" customFormat="1" ht="13.5" customHeight="1">
      <c r="A170" s="813"/>
      <c r="B170" s="814"/>
      <c r="C170" s="814"/>
      <c r="D170" s="815"/>
      <c r="E170" s="54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546"/>
      <c r="AK170" s="165"/>
    </row>
    <row r="171" spans="1:46" s="80" customFormat="1" ht="13.5" customHeight="1" thickBot="1">
      <c r="A171" s="816"/>
      <c r="B171" s="817"/>
      <c r="C171" s="817"/>
      <c r="D171" s="818"/>
      <c r="E171" s="55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810" t="s">
        <v>91</v>
      </c>
      <c r="B176" s="811"/>
      <c r="C176" s="811"/>
      <c r="D176" s="812"/>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819"/>
      <c r="B177" s="820"/>
      <c r="C177" s="820"/>
      <c r="D177" s="821"/>
      <c r="E177" s="568"/>
      <c r="F177" s="825" t="s">
        <v>138</v>
      </c>
      <c r="G177" s="825"/>
      <c r="H177" s="825"/>
      <c r="I177" s="825"/>
      <c r="J177" s="825"/>
      <c r="K177" s="825"/>
      <c r="L177" s="825"/>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822" t="s">
        <v>92</v>
      </c>
      <c r="B178" s="823"/>
      <c r="C178" s="823"/>
      <c r="D178" s="824"/>
      <c r="E178" s="568"/>
      <c r="F178" s="841" t="s">
        <v>95</v>
      </c>
      <c r="G178" s="841"/>
      <c r="H178" s="841"/>
      <c r="I178" s="841"/>
      <c r="J178" s="841"/>
      <c r="K178" s="841"/>
      <c r="L178" s="841"/>
      <c r="M178" s="841"/>
      <c r="N178" s="841"/>
      <c r="O178" s="841"/>
      <c r="P178" s="841"/>
      <c r="Q178" s="841"/>
      <c r="R178" s="841"/>
      <c r="S178" s="841"/>
      <c r="T178" s="841"/>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816"/>
      <c r="B179" s="817"/>
      <c r="C179" s="817"/>
      <c r="D179" s="818"/>
      <c r="E179" s="574"/>
      <c r="F179" s="575" t="s">
        <v>122</v>
      </c>
      <c r="G179" s="575"/>
      <c r="H179" s="1044"/>
      <c r="I179" s="1044"/>
      <c r="J179" s="1044"/>
      <c r="K179" s="1044"/>
      <c r="L179" s="1044"/>
      <c r="M179" s="1044"/>
      <c r="N179" s="1044"/>
      <c r="O179" s="1044"/>
      <c r="P179" s="1044"/>
      <c r="Q179" s="1044"/>
      <c r="R179" s="1044"/>
      <c r="S179" s="1044"/>
      <c r="T179" s="1044"/>
      <c r="U179" s="1044"/>
      <c r="V179" s="1044"/>
      <c r="W179" s="1044"/>
      <c r="X179" s="1044"/>
      <c r="Y179" s="576" t="s">
        <v>123</v>
      </c>
      <c r="Z179" s="577" t="s">
        <v>386</v>
      </c>
      <c r="AA179" s="578"/>
      <c r="AB179" s="578" t="s">
        <v>388</v>
      </c>
      <c r="AC179" s="578"/>
      <c r="AD179" s="577"/>
      <c r="AE179" s="577"/>
      <c r="AF179" s="577"/>
      <c r="AG179" s="577"/>
      <c r="AH179" s="579"/>
      <c r="AI179" s="579"/>
      <c r="AJ179" s="580"/>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842" t="s">
        <v>171</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130</v>
      </c>
      <c r="AA182" s="890"/>
      <c r="AB182" s="890"/>
      <c r="AC182" s="890"/>
      <c r="AD182" s="890"/>
      <c r="AE182" s="890"/>
      <c r="AF182" s="890"/>
      <c r="AG182" s="890"/>
      <c r="AH182" s="891"/>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845" t="s">
        <v>132</v>
      </c>
      <c r="AA183" s="846"/>
      <c r="AB183" s="846"/>
      <c r="AC183" s="846"/>
      <c r="AD183" s="846"/>
      <c r="AE183" s="846"/>
      <c r="AF183" s="846"/>
      <c r="AG183" s="846"/>
      <c r="AH183" s="847"/>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804" t="s">
        <v>133</v>
      </c>
      <c r="AA184" s="805"/>
      <c r="AB184" s="805"/>
      <c r="AC184" s="805"/>
      <c r="AD184" s="805"/>
      <c r="AE184" s="805"/>
      <c r="AF184" s="805"/>
      <c r="AG184" s="805"/>
      <c r="AH184" s="806"/>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804" t="s">
        <v>359</v>
      </c>
      <c r="AA185" s="805"/>
      <c r="AB185" s="805"/>
      <c r="AC185" s="805"/>
      <c r="AD185" s="805"/>
      <c r="AE185" s="805"/>
      <c r="AF185" s="805"/>
      <c r="AG185" s="805"/>
      <c r="AH185" s="806"/>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804" t="s">
        <v>382</v>
      </c>
      <c r="AA186" s="805"/>
      <c r="AB186" s="805"/>
      <c r="AC186" s="805"/>
      <c r="AD186" s="805"/>
      <c r="AE186" s="805"/>
      <c r="AF186" s="805"/>
      <c r="AG186" s="805"/>
      <c r="AH186" s="806"/>
      <c r="AI186" s="581"/>
      <c r="AJ186" s="582"/>
      <c r="AK186" s="78"/>
    </row>
    <row r="187" spans="1:46" ht="25.5" customHeight="1">
      <c r="A187" s="581"/>
      <c r="B187" s="588"/>
      <c r="C187" s="882" t="s">
        <v>239</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241</v>
      </c>
      <c r="AA187" s="885"/>
      <c r="AB187" s="885"/>
      <c r="AC187" s="885"/>
      <c r="AD187" s="885"/>
      <c r="AE187" s="885"/>
      <c r="AF187" s="885"/>
      <c r="AG187" s="885"/>
      <c r="AH187" s="886"/>
      <c r="AI187" s="581"/>
      <c r="AJ187" s="582"/>
      <c r="AK187" s="78"/>
    </row>
    <row r="188" spans="1:46" ht="25.5" customHeight="1">
      <c r="A188" s="581"/>
      <c r="B188" s="588"/>
      <c r="C188" s="882" t="s">
        <v>240</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242</v>
      </c>
      <c r="AA188" s="888"/>
      <c r="AB188" s="888"/>
      <c r="AC188" s="888"/>
      <c r="AD188" s="888"/>
      <c r="AE188" s="888"/>
      <c r="AF188" s="888"/>
      <c r="AG188" s="888"/>
      <c r="AH188" s="889"/>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849" t="s">
        <v>131</v>
      </c>
      <c r="AA189" s="850"/>
      <c r="AB189" s="850"/>
      <c r="AC189" s="850"/>
      <c r="AD189" s="850"/>
      <c r="AE189" s="850"/>
      <c r="AF189" s="850"/>
      <c r="AG189" s="850"/>
      <c r="AH189" s="851"/>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852" t="s">
        <v>250</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37" t="s">
        <v>417</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38"/>
      <c r="E197" s="939"/>
      <c r="F197" s="608" t="s">
        <v>5</v>
      </c>
      <c r="G197" s="938"/>
      <c r="H197" s="939"/>
      <c r="I197" s="608" t="s">
        <v>4</v>
      </c>
      <c r="J197" s="938"/>
      <c r="K197" s="939"/>
      <c r="L197" s="608" t="s">
        <v>3</v>
      </c>
      <c r="M197" s="609"/>
      <c r="N197" s="940" t="s">
        <v>6</v>
      </c>
      <c r="O197" s="940"/>
      <c r="P197" s="940"/>
      <c r="Q197" s="941" t="str">
        <f>IF(G9="","",G9)</f>
        <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170" customFormat="1" ht="13.5" customHeight="1">
      <c r="A198" s="610"/>
      <c r="B198" s="611"/>
      <c r="C198" s="612"/>
      <c r="D198" s="612"/>
      <c r="E198" s="612"/>
      <c r="F198" s="612"/>
      <c r="G198" s="612"/>
      <c r="H198" s="612"/>
      <c r="I198" s="612"/>
      <c r="J198" s="612"/>
      <c r="K198" s="612"/>
      <c r="L198" s="612"/>
      <c r="M198" s="612"/>
      <c r="N198" s="931" t="s">
        <v>167</v>
      </c>
      <c r="O198" s="931"/>
      <c r="P198" s="931"/>
      <c r="Q198" s="932" t="s">
        <v>168</v>
      </c>
      <c r="R198" s="932"/>
      <c r="S198" s="933"/>
      <c r="T198" s="933"/>
      <c r="U198" s="933"/>
      <c r="V198" s="933"/>
      <c r="W198" s="933"/>
      <c r="X198" s="934" t="s">
        <v>169</v>
      </c>
      <c r="Y198" s="934"/>
      <c r="Z198" s="933"/>
      <c r="AA198" s="933"/>
      <c r="AB198" s="933"/>
      <c r="AC198" s="933"/>
      <c r="AD198" s="933"/>
      <c r="AE198" s="933"/>
      <c r="AF198" s="933"/>
      <c r="AG198" s="933"/>
      <c r="AH198" s="933"/>
      <c r="AI198" s="935"/>
      <c r="AJ198" s="936"/>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79" t="s">
        <v>6</v>
      </c>
      <c r="B3" s="1079"/>
      <c r="C3" s="1080"/>
      <c r="D3" s="1076" t="str">
        <f>IF(基本情報入力シート!M16="","",基本情報入力シート!M16)</f>
        <v/>
      </c>
      <c r="E3" s="1077"/>
      <c r="F3" s="1077"/>
      <c r="G3" s="1077"/>
      <c r="H3" s="1077"/>
      <c r="I3" s="1077"/>
      <c r="J3" s="1077"/>
      <c r="K3" s="1077"/>
      <c r="L3" s="1077"/>
      <c r="M3" s="1077"/>
      <c r="N3" s="1077"/>
      <c r="O3" s="1078"/>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01" t="s">
        <v>384</v>
      </c>
      <c r="B5" s="1102"/>
      <c r="C5" s="1102"/>
      <c r="D5" s="1102"/>
      <c r="E5" s="1102"/>
      <c r="F5" s="1102"/>
      <c r="G5" s="1102"/>
      <c r="H5" s="1102"/>
      <c r="I5" s="1102"/>
      <c r="J5" s="1102"/>
      <c r="K5" s="1102"/>
      <c r="L5" s="1102"/>
      <c r="M5" s="1102"/>
      <c r="N5" s="1102"/>
      <c r="O5" s="619">
        <f>SUM(AH12:AH111)</f>
        <v>0</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83"/>
      <c r="B7" s="1085" t="s">
        <v>7</v>
      </c>
      <c r="C7" s="1086"/>
      <c r="D7" s="1086"/>
      <c r="E7" s="1086"/>
      <c r="F7" s="1086"/>
      <c r="G7" s="1086"/>
      <c r="H7" s="1086"/>
      <c r="I7" s="1086"/>
      <c r="J7" s="1086"/>
      <c r="K7" s="1087"/>
      <c r="L7" s="1091" t="s">
        <v>184</v>
      </c>
      <c r="M7" s="621"/>
      <c r="N7" s="622"/>
      <c r="O7" s="1093" t="s">
        <v>211</v>
      </c>
      <c r="P7" s="1095" t="s">
        <v>128</v>
      </c>
      <c r="Q7" s="1097" t="s">
        <v>276</v>
      </c>
      <c r="R7" s="1099" t="s">
        <v>190</v>
      </c>
      <c r="S7" s="623" t="s">
        <v>98</v>
      </c>
      <c r="T7" s="624"/>
      <c r="U7" s="624"/>
      <c r="V7" s="624"/>
      <c r="W7" s="624"/>
      <c r="X7" s="624"/>
      <c r="Y7" s="624"/>
      <c r="Z7" s="624"/>
      <c r="AA7" s="624"/>
      <c r="AB7" s="624"/>
      <c r="AC7" s="624"/>
      <c r="AD7" s="624"/>
      <c r="AE7" s="624"/>
      <c r="AF7" s="624"/>
      <c r="AG7" s="624"/>
      <c r="AH7" s="625"/>
    </row>
    <row r="8" spans="1:34" ht="14.25">
      <c r="A8" s="1084"/>
      <c r="B8" s="1088"/>
      <c r="C8" s="1089"/>
      <c r="D8" s="1089"/>
      <c r="E8" s="1089"/>
      <c r="F8" s="1089"/>
      <c r="G8" s="1089"/>
      <c r="H8" s="1089"/>
      <c r="I8" s="1089"/>
      <c r="J8" s="1089"/>
      <c r="K8" s="1090"/>
      <c r="L8" s="1092"/>
      <c r="M8" s="626" t="s">
        <v>286</v>
      </c>
      <c r="N8" s="627"/>
      <c r="O8" s="1094"/>
      <c r="P8" s="1096"/>
      <c r="Q8" s="1098"/>
      <c r="R8" s="1100"/>
      <c r="S8" s="628"/>
      <c r="T8" s="1081" t="s">
        <v>157</v>
      </c>
      <c r="U8" s="1082"/>
      <c r="V8" s="1103" t="s">
        <v>158</v>
      </c>
      <c r="W8" s="1104"/>
      <c r="X8" s="1104"/>
      <c r="Y8" s="1104"/>
      <c r="Z8" s="1104"/>
      <c r="AA8" s="1104"/>
      <c r="AB8" s="1104"/>
      <c r="AC8" s="1104"/>
      <c r="AD8" s="1104"/>
      <c r="AE8" s="1104"/>
      <c r="AF8" s="1104"/>
      <c r="AG8" s="1105"/>
      <c r="AH8" s="629" t="s">
        <v>160</v>
      </c>
    </row>
    <row r="9" spans="1:34" ht="13.5" customHeight="1">
      <c r="A9" s="1084"/>
      <c r="B9" s="1088"/>
      <c r="C9" s="1089"/>
      <c r="D9" s="1089"/>
      <c r="E9" s="1089"/>
      <c r="F9" s="1089"/>
      <c r="G9" s="1089"/>
      <c r="H9" s="1089"/>
      <c r="I9" s="1089"/>
      <c r="J9" s="1089"/>
      <c r="K9" s="1090"/>
      <c r="L9" s="1092"/>
      <c r="M9" s="630"/>
      <c r="N9" s="631"/>
      <c r="O9" s="1094"/>
      <c r="P9" s="1096"/>
      <c r="Q9" s="1098"/>
      <c r="R9" s="1100"/>
      <c r="S9" s="1112" t="s">
        <v>152</v>
      </c>
      <c r="T9" s="1113" t="s">
        <v>278</v>
      </c>
      <c r="U9" s="1115" t="s">
        <v>187</v>
      </c>
      <c r="V9" s="1106" t="s">
        <v>188</v>
      </c>
      <c r="W9" s="1107"/>
      <c r="X9" s="1107"/>
      <c r="Y9" s="1107"/>
      <c r="Z9" s="1107"/>
      <c r="AA9" s="1107"/>
      <c r="AB9" s="1107"/>
      <c r="AC9" s="1107"/>
      <c r="AD9" s="1107"/>
      <c r="AE9" s="1107"/>
      <c r="AF9" s="1107"/>
      <c r="AG9" s="1108"/>
      <c r="AH9" s="1100" t="s">
        <v>298</v>
      </c>
    </row>
    <row r="10" spans="1:34" ht="150" customHeight="1">
      <c r="A10" s="1084"/>
      <c r="B10" s="1088"/>
      <c r="C10" s="1089"/>
      <c r="D10" s="1089"/>
      <c r="E10" s="1089"/>
      <c r="F10" s="1089"/>
      <c r="G10" s="1089"/>
      <c r="H10" s="1089"/>
      <c r="I10" s="1089"/>
      <c r="J10" s="1089"/>
      <c r="K10" s="1090"/>
      <c r="L10" s="1092"/>
      <c r="M10" s="632" t="s">
        <v>287</v>
      </c>
      <c r="N10" s="632" t="s">
        <v>288</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55" t="str">
        <f>IF(基本情報入力シート!AA33="","",基本情報入力シート!AA33)</f>
        <v/>
      </c>
      <c r="S12" s="656"/>
      <c r="T12" s="657"/>
      <c r="U12" s="658" t="str">
        <f>IF(P12="","",VLOOKUP(P12,【参考】数式用!$A$5:$I$28,MATCH(T12,【参考】数式用!$C$4:$G$4,0)+2,0))</f>
        <v/>
      </c>
      <c r="V12" s="285" t="s">
        <v>84</v>
      </c>
      <c r="W12" s="659"/>
      <c r="X12" s="282" t="s">
        <v>12</v>
      </c>
      <c r="Y12" s="659"/>
      <c r="Z12" s="434" t="s">
        <v>156</v>
      </c>
      <c r="AA12" s="660"/>
      <c r="AB12" s="282" t="s">
        <v>12</v>
      </c>
      <c r="AC12" s="660"/>
      <c r="AD12" s="282" t="s">
        <v>17</v>
      </c>
      <c r="AE12" s="661" t="s">
        <v>100</v>
      </c>
      <c r="AF12" s="662" t="str">
        <f>IF(W12&gt;=1,(AA12*12+AC12)-(W12*12+Y12)+1,"")</f>
        <v/>
      </c>
      <c r="AG12" s="663" t="s">
        <v>121</v>
      </c>
      <c r="AH12" s="664" t="str">
        <f>IFERROR(ROUNDDOWN(ROUND(Q12*R12,0)*U12,0)*AF12,"")</f>
        <v/>
      </c>
    </row>
    <row r="13" spans="1:34" ht="36.75" customHeigh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55" t="str">
        <f>IF(基本情報入力シート!AA34="","",基本情報入力シート!AA34)</f>
        <v/>
      </c>
      <c r="S13" s="656"/>
      <c r="T13" s="657"/>
      <c r="U13" s="658" t="str">
        <f>IF(P13="","",VLOOKUP(P13,【参考】数式用!$A$5:$I$28,MATCH(T13,【参考】数式用!$C$4:$G$4,0)+2,0))</f>
        <v/>
      </c>
      <c r="V13" s="285" t="s">
        <v>84</v>
      </c>
      <c r="W13" s="659"/>
      <c r="X13" s="282" t="s">
        <v>12</v>
      </c>
      <c r="Y13" s="659"/>
      <c r="Z13" s="434" t="s">
        <v>156</v>
      </c>
      <c r="AA13" s="660"/>
      <c r="AB13" s="282" t="s">
        <v>12</v>
      </c>
      <c r="AC13" s="660"/>
      <c r="AD13" s="282" t="s">
        <v>17</v>
      </c>
      <c r="AE13" s="661" t="s">
        <v>100</v>
      </c>
      <c r="AF13" s="662" t="str">
        <f t="shared" ref="AF13:AF16" si="0">IF(W13&gt;=1,(AA13*12+AC13)-(W13*12+Y13)+1,"")</f>
        <v/>
      </c>
      <c r="AG13" s="663" t="s">
        <v>121</v>
      </c>
      <c r="AH13" s="664" t="str">
        <f t="shared" ref="AH13:AH76" si="1">IFERROR(ROUNDDOWN(ROUND(Q13*R13,0)*U13,0)*AF13,"")</f>
        <v/>
      </c>
    </row>
    <row r="14" spans="1:34" ht="36.75" customHeight="1">
      <c r="A14" s="647">
        <f t="shared" ref="A14:A26" si="2">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55" t="str">
        <f>IF(基本情報入力シート!AA35="","",基本情報入力シート!AA35)</f>
        <v/>
      </c>
      <c r="S14" s="656"/>
      <c r="T14" s="657"/>
      <c r="U14" s="658" t="str">
        <f>IF(P14="","",VLOOKUP(P14,【参考】数式用!$A$5:$I$28,MATCH(T14,【参考】数式用!$C$4:$G$4,0)+2,0))</f>
        <v/>
      </c>
      <c r="V14" s="285" t="s">
        <v>84</v>
      </c>
      <c r="W14" s="659"/>
      <c r="X14" s="282" t="s">
        <v>12</v>
      </c>
      <c r="Y14" s="659"/>
      <c r="Z14" s="434" t="s">
        <v>156</v>
      </c>
      <c r="AA14" s="660"/>
      <c r="AB14" s="282" t="s">
        <v>12</v>
      </c>
      <c r="AC14" s="660"/>
      <c r="AD14" s="282" t="s">
        <v>17</v>
      </c>
      <c r="AE14" s="661" t="s">
        <v>100</v>
      </c>
      <c r="AF14" s="662" t="str">
        <f t="shared" si="0"/>
        <v/>
      </c>
      <c r="AG14" s="663" t="s">
        <v>121</v>
      </c>
      <c r="AH14" s="664" t="str">
        <f t="shared" si="1"/>
        <v/>
      </c>
    </row>
    <row r="15" spans="1:34" ht="36.75" customHeight="1">
      <c r="A15" s="647">
        <f t="shared" si="2"/>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55" t="str">
        <f>IF(基本情報入力シート!AA36="","",基本情報入力シート!AA36)</f>
        <v/>
      </c>
      <c r="S15" s="656"/>
      <c r="T15" s="657"/>
      <c r="U15" s="658" t="str">
        <f>IF(P15="","",VLOOKUP(P15,【参考】数式用!$A$5:$I$28,MATCH(T15,【参考】数式用!$C$4:$G$4,0)+2,0))</f>
        <v/>
      </c>
      <c r="V15" s="285" t="s">
        <v>84</v>
      </c>
      <c r="W15" s="659"/>
      <c r="X15" s="282" t="s">
        <v>12</v>
      </c>
      <c r="Y15" s="659"/>
      <c r="Z15" s="434" t="s">
        <v>156</v>
      </c>
      <c r="AA15" s="660"/>
      <c r="AB15" s="282" t="s">
        <v>12</v>
      </c>
      <c r="AC15" s="660"/>
      <c r="AD15" s="282" t="s">
        <v>17</v>
      </c>
      <c r="AE15" s="661" t="s">
        <v>100</v>
      </c>
      <c r="AF15" s="662" t="str">
        <f t="shared" si="0"/>
        <v/>
      </c>
      <c r="AG15" s="663" t="s">
        <v>121</v>
      </c>
      <c r="AH15" s="664" t="str">
        <f t="shared" si="1"/>
        <v/>
      </c>
    </row>
    <row r="16" spans="1:34" ht="36.75" customHeight="1">
      <c r="A16" s="647">
        <f t="shared" si="2"/>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55" t="str">
        <f>IF(基本情報入力シート!AA37="","",基本情報入力シート!AA37)</f>
        <v/>
      </c>
      <c r="S16" s="656"/>
      <c r="T16" s="657"/>
      <c r="U16" s="658" t="str">
        <f>IF(P16="","",VLOOKUP(P16,【参考】数式用!$A$5:$I$28,MATCH(T16,【参考】数式用!$C$4:$G$4,0)+2,0))</f>
        <v/>
      </c>
      <c r="V16" s="285" t="s">
        <v>84</v>
      </c>
      <c r="W16" s="659"/>
      <c r="X16" s="282" t="s">
        <v>12</v>
      </c>
      <c r="Y16" s="659"/>
      <c r="Z16" s="434" t="s">
        <v>156</v>
      </c>
      <c r="AA16" s="660"/>
      <c r="AB16" s="282" t="s">
        <v>12</v>
      </c>
      <c r="AC16" s="660"/>
      <c r="AD16" s="282" t="s">
        <v>17</v>
      </c>
      <c r="AE16" s="661" t="s">
        <v>100</v>
      </c>
      <c r="AF16" s="662" t="str">
        <f t="shared" si="0"/>
        <v/>
      </c>
      <c r="AG16" s="663" t="s">
        <v>121</v>
      </c>
      <c r="AH16" s="664" t="str">
        <f t="shared" si="1"/>
        <v/>
      </c>
    </row>
    <row r="17" spans="1:34" ht="36.75" customHeight="1">
      <c r="A17" s="647">
        <f t="shared" si="2"/>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55" t="str">
        <f>IF(基本情報入力シート!AA38="","",基本情報入力シート!AA38)</f>
        <v/>
      </c>
      <c r="S17" s="656"/>
      <c r="T17" s="657"/>
      <c r="U17" s="658" t="str">
        <f>IF(P17="","",VLOOKUP(P17,【参考】数式用!$A$5:$I$28,MATCH(T17,【参考】数式用!$C$4:$G$4,0)+2,0))</f>
        <v/>
      </c>
      <c r="V17" s="285" t="s">
        <v>265</v>
      </c>
      <c r="W17" s="659"/>
      <c r="X17" s="282" t="s">
        <v>266</v>
      </c>
      <c r="Y17" s="659"/>
      <c r="Z17" s="434" t="s">
        <v>267</v>
      </c>
      <c r="AA17" s="660"/>
      <c r="AB17" s="282" t="s">
        <v>266</v>
      </c>
      <c r="AC17" s="660"/>
      <c r="AD17" s="282" t="s">
        <v>268</v>
      </c>
      <c r="AE17" s="661" t="s">
        <v>269</v>
      </c>
      <c r="AF17" s="662" t="str">
        <f t="shared" ref="AF17:AF80" si="3">IF(W17&gt;=1,(AA17*12+AC17)-(W17*12+Y17)+1,"")</f>
        <v/>
      </c>
      <c r="AG17" s="663" t="s">
        <v>270</v>
      </c>
      <c r="AH17" s="664" t="str">
        <f t="shared" si="1"/>
        <v/>
      </c>
    </row>
    <row r="18" spans="1:34" ht="36.75" customHeight="1">
      <c r="A18" s="647">
        <f t="shared" si="2"/>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55" t="str">
        <f>IF(基本情報入力シート!AA39="","",基本情報入力シート!AA39)</f>
        <v/>
      </c>
      <c r="S18" s="656"/>
      <c r="T18" s="657"/>
      <c r="U18" s="658" t="str">
        <f>IF(P18="","",VLOOKUP(P18,【参考】数式用!$A$5:$I$28,MATCH(T18,【参考】数式用!$C$4:$G$4,0)+2,0))</f>
        <v/>
      </c>
      <c r="V18" s="285" t="s">
        <v>265</v>
      </c>
      <c r="W18" s="659"/>
      <c r="X18" s="282" t="s">
        <v>266</v>
      </c>
      <c r="Y18" s="659"/>
      <c r="Z18" s="434" t="s">
        <v>267</v>
      </c>
      <c r="AA18" s="660"/>
      <c r="AB18" s="282" t="s">
        <v>266</v>
      </c>
      <c r="AC18" s="660"/>
      <c r="AD18" s="282" t="s">
        <v>268</v>
      </c>
      <c r="AE18" s="661" t="s">
        <v>269</v>
      </c>
      <c r="AF18" s="662" t="str">
        <f t="shared" si="3"/>
        <v/>
      </c>
      <c r="AG18" s="663" t="s">
        <v>270</v>
      </c>
      <c r="AH18" s="664" t="str">
        <f t="shared" si="1"/>
        <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zoomScale="130" zoomScaleNormal="130" zoomScaleSheetLayoutView="70" workbookViewId="0">
      <selection activeCell="A2" sqref="A2"/>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79" t="s">
        <v>6</v>
      </c>
      <c r="B3" s="1079"/>
      <c r="C3" s="1080"/>
      <c r="D3" s="1076" t="str">
        <f>IF(基本情報入力シート!M16="","",基本情報入力シート!M16)</f>
        <v/>
      </c>
      <c r="E3" s="1077"/>
      <c r="F3" s="1077"/>
      <c r="G3" s="1077"/>
      <c r="H3" s="1077"/>
      <c r="I3" s="1077"/>
      <c r="J3" s="1077"/>
      <c r="K3" s="1077"/>
      <c r="L3" s="1077"/>
      <c r="M3" s="1077"/>
      <c r="N3" s="1077"/>
      <c r="O3" s="1078"/>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83"/>
      <c r="B7" s="1085" t="s">
        <v>7</v>
      </c>
      <c r="C7" s="1086"/>
      <c r="D7" s="1086"/>
      <c r="E7" s="1086"/>
      <c r="F7" s="1086"/>
      <c r="G7" s="1086"/>
      <c r="H7" s="1086"/>
      <c r="I7" s="1086"/>
      <c r="J7" s="1086"/>
      <c r="K7" s="1087"/>
      <c r="L7" s="1091" t="s">
        <v>184</v>
      </c>
      <c r="M7" s="621"/>
      <c r="N7" s="622"/>
      <c r="O7" s="1093" t="s">
        <v>211</v>
      </c>
      <c r="P7" s="1095" t="s">
        <v>128</v>
      </c>
      <c r="Q7" s="1097" t="s">
        <v>276</v>
      </c>
      <c r="R7" s="1122"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084"/>
      <c r="B8" s="1088"/>
      <c r="C8" s="1089"/>
      <c r="D8" s="1089"/>
      <c r="E8" s="1089"/>
      <c r="F8" s="1089"/>
      <c r="G8" s="1089"/>
      <c r="H8" s="1089"/>
      <c r="I8" s="1089"/>
      <c r="J8" s="1089"/>
      <c r="K8" s="1090"/>
      <c r="L8" s="1092"/>
      <c r="M8" s="626" t="s">
        <v>286</v>
      </c>
      <c r="N8" s="627"/>
      <c r="O8" s="1094"/>
      <c r="P8" s="1096"/>
      <c r="Q8" s="1098"/>
      <c r="R8" s="1123"/>
      <c r="S8" s="674"/>
      <c r="T8" s="1118" t="s">
        <v>10</v>
      </c>
      <c r="U8" s="1119"/>
      <c r="V8" s="675" t="s">
        <v>85</v>
      </c>
      <c r="W8" s="1120" t="s">
        <v>30</v>
      </c>
      <c r="X8" s="1121"/>
      <c r="Y8" s="1121"/>
      <c r="Z8" s="1121"/>
      <c r="AA8" s="1121"/>
      <c r="AB8" s="1121"/>
      <c r="AC8" s="1121"/>
      <c r="AD8" s="1121"/>
      <c r="AE8" s="1121"/>
      <c r="AF8" s="1121"/>
      <c r="AG8" s="1121"/>
      <c r="AH8" s="1121"/>
      <c r="AI8" s="676" t="s">
        <v>15</v>
      </c>
      <c r="AJ8" s="239"/>
      <c r="AK8" s="239"/>
      <c r="AL8" s="239"/>
      <c r="AM8" s="239"/>
      <c r="AN8" s="239"/>
      <c r="AO8" s="239"/>
      <c r="AP8" s="239"/>
      <c r="AQ8" s="239"/>
      <c r="AR8" s="239"/>
      <c r="AS8" s="239"/>
      <c r="AT8" s="239"/>
      <c r="AU8" s="239"/>
    </row>
    <row r="9" spans="1:47" ht="13.5" customHeight="1">
      <c r="A9" s="1084"/>
      <c r="B9" s="1088"/>
      <c r="C9" s="1089"/>
      <c r="D9" s="1089"/>
      <c r="E9" s="1089"/>
      <c r="F9" s="1089"/>
      <c r="G9" s="1089"/>
      <c r="H9" s="1089"/>
      <c r="I9" s="1089"/>
      <c r="J9" s="1089"/>
      <c r="K9" s="1090"/>
      <c r="L9" s="1092"/>
      <c r="M9" s="630"/>
      <c r="N9" s="631"/>
      <c r="O9" s="1094"/>
      <c r="P9" s="1096"/>
      <c r="Q9" s="1098"/>
      <c r="R9" s="1123"/>
      <c r="S9" s="1112" t="s">
        <v>172</v>
      </c>
      <c r="T9" s="1126" t="s">
        <v>277</v>
      </c>
      <c r="U9" s="1117" t="s">
        <v>200</v>
      </c>
      <c r="V9" s="1124" t="s">
        <v>139</v>
      </c>
      <c r="W9" s="1106" t="s">
        <v>201</v>
      </c>
      <c r="X9" s="1107"/>
      <c r="Y9" s="1107"/>
      <c r="Z9" s="1107"/>
      <c r="AA9" s="1107"/>
      <c r="AB9" s="1107"/>
      <c r="AC9" s="1107"/>
      <c r="AD9" s="1107"/>
      <c r="AE9" s="1107"/>
      <c r="AF9" s="1107"/>
      <c r="AG9" s="1107"/>
      <c r="AH9" s="1107"/>
      <c r="AI9" s="1100" t="s">
        <v>299</v>
      </c>
      <c r="AJ9" s="239"/>
      <c r="AK9" s="239"/>
      <c r="AL9" s="239"/>
      <c r="AM9" s="239"/>
      <c r="AN9" s="239"/>
      <c r="AO9" s="239"/>
      <c r="AP9" s="239"/>
      <c r="AQ9" s="239"/>
      <c r="AR9" s="239"/>
      <c r="AS9" s="239"/>
      <c r="AT9" s="239"/>
      <c r="AU9" s="239"/>
    </row>
    <row r="10" spans="1:47" ht="150" customHeight="1">
      <c r="A10" s="1084"/>
      <c r="B10" s="1088"/>
      <c r="C10" s="1089"/>
      <c r="D10" s="1089"/>
      <c r="E10" s="1089"/>
      <c r="F10" s="1089"/>
      <c r="G10" s="1089"/>
      <c r="H10" s="1089"/>
      <c r="I10" s="1089"/>
      <c r="J10" s="1089"/>
      <c r="K10" s="1090"/>
      <c r="L10" s="1092"/>
      <c r="M10" s="632" t="s">
        <v>287</v>
      </c>
      <c r="N10" s="632" t="s">
        <v>288</v>
      </c>
      <c r="O10" s="1094"/>
      <c r="P10" s="1096"/>
      <c r="Q10" s="1098"/>
      <c r="R10" s="1123"/>
      <c r="S10" s="1112"/>
      <c r="T10" s="1126"/>
      <c r="U10" s="1117"/>
      <c r="V10" s="1125"/>
      <c r="W10" s="1109"/>
      <c r="X10" s="1110"/>
      <c r="Y10" s="1110"/>
      <c r="Z10" s="1110"/>
      <c r="AA10" s="1110"/>
      <c r="AB10" s="1110"/>
      <c r="AC10" s="1110"/>
      <c r="AD10" s="1110"/>
      <c r="AE10" s="1110"/>
      <c r="AF10" s="1110"/>
      <c r="AG10" s="1110"/>
      <c r="AH10" s="1110"/>
      <c r="AI10" s="1100"/>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81" t="str">
        <f>IF(基本情報入力シート!AA33="","",基本情報入力シート!AA33)</f>
        <v/>
      </c>
      <c r="S12" s="682"/>
      <c r="T12" s="683"/>
      <c r="U12" s="684" t="str">
        <f>IF(P12="","",VLOOKUP(P12,【参考】数式用!$A$5:$I$28,MATCH(T12,【参考】数式用!$H$4:$I$4,0)+7,0))</f>
        <v/>
      </c>
      <c r="V12" s="685"/>
      <c r="W12" s="285" t="s">
        <v>84</v>
      </c>
      <c r="X12" s="686"/>
      <c r="Y12" s="282" t="s">
        <v>12</v>
      </c>
      <c r="Z12" s="686"/>
      <c r="AA12" s="434" t="s">
        <v>156</v>
      </c>
      <c r="AB12" s="686"/>
      <c r="AC12" s="282" t="s">
        <v>12</v>
      </c>
      <c r="AD12" s="686"/>
      <c r="AE12" s="282" t="s">
        <v>17</v>
      </c>
      <c r="AF12" s="661" t="s">
        <v>100</v>
      </c>
      <c r="AG12" s="663" t="str">
        <f t="shared" ref="AG12:AG16" si="0">IF(X12&gt;=1,(AB12*12+AD12)-(X12*12+Z12)+1,"")</f>
        <v/>
      </c>
      <c r="AH12" s="663" t="s">
        <v>121</v>
      </c>
      <c r="AI12" s="664" t="str">
        <f t="shared" ref="AI12:AI43" si="1">IFERROR(ROUNDDOWN(ROUND(Q12*R12,0)*U12,0)*AG12,"")</f>
        <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81" t="str">
        <f>IF(基本情報入力シート!AA34="","",基本情報入力シート!AA34)</f>
        <v/>
      </c>
      <c r="S13" s="682"/>
      <c r="T13" s="683"/>
      <c r="U13" s="684" t="str">
        <f>IF(P13="","",VLOOKUP(P13,【参考】数式用!$A$5:$I$28,MATCH(T13,【参考】数式用!$H$4:$I$4,0)+7,0))</f>
        <v/>
      </c>
      <c r="V13" s="685"/>
      <c r="W13" s="285" t="s">
        <v>84</v>
      </c>
      <c r="X13" s="686"/>
      <c r="Y13" s="282" t="s">
        <v>12</v>
      </c>
      <c r="Z13" s="686"/>
      <c r="AA13" s="434" t="s">
        <v>156</v>
      </c>
      <c r="AB13" s="686"/>
      <c r="AC13" s="282" t="s">
        <v>12</v>
      </c>
      <c r="AD13" s="686"/>
      <c r="AE13" s="282" t="s">
        <v>17</v>
      </c>
      <c r="AF13" s="661" t="s">
        <v>100</v>
      </c>
      <c r="AG13" s="662" t="str">
        <f t="shared" si="0"/>
        <v/>
      </c>
      <c r="AH13" s="663" t="s">
        <v>121</v>
      </c>
      <c r="AI13" s="664" t="str">
        <f t="shared" si="1"/>
        <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81" t="str">
        <f>IF(基本情報入力シート!AA35="","",基本情報入力シート!AA35)</f>
        <v/>
      </c>
      <c r="S14" s="682"/>
      <c r="T14" s="683"/>
      <c r="U14" s="684" t="str">
        <f>IF(P14="","",VLOOKUP(P14,【参考】数式用!$A$5:$I$28,MATCH(T14,【参考】数式用!$H$4:$I$4,0)+7,0))</f>
        <v/>
      </c>
      <c r="V14" s="685"/>
      <c r="W14" s="285" t="s">
        <v>84</v>
      </c>
      <c r="X14" s="686"/>
      <c r="Y14" s="282" t="s">
        <v>12</v>
      </c>
      <c r="Z14" s="686"/>
      <c r="AA14" s="434" t="s">
        <v>156</v>
      </c>
      <c r="AB14" s="686"/>
      <c r="AC14" s="282" t="s">
        <v>12</v>
      </c>
      <c r="AD14" s="686"/>
      <c r="AE14" s="282" t="s">
        <v>17</v>
      </c>
      <c r="AF14" s="661" t="s">
        <v>100</v>
      </c>
      <c r="AG14" s="662" t="str">
        <f t="shared" si="0"/>
        <v/>
      </c>
      <c r="AH14" s="663" t="s">
        <v>121</v>
      </c>
      <c r="AI14" s="664" t="str">
        <f t="shared" si="1"/>
        <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81" t="str">
        <f>IF(基本情報入力シート!AA36="","",基本情報入力シート!AA36)</f>
        <v/>
      </c>
      <c r="S15" s="682"/>
      <c r="T15" s="683"/>
      <c r="U15" s="684" t="str">
        <f>IF(P15="","",VLOOKUP(P15,【参考】数式用!$A$5:$I$28,MATCH(T15,【参考】数式用!$H$4:$I$4,0)+7,0))</f>
        <v/>
      </c>
      <c r="V15" s="685"/>
      <c r="W15" s="285" t="s">
        <v>84</v>
      </c>
      <c r="X15" s="686"/>
      <c r="Y15" s="282" t="s">
        <v>12</v>
      </c>
      <c r="Z15" s="686"/>
      <c r="AA15" s="434" t="s">
        <v>156</v>
      </c>
      <c r="AB15" s="686"/>
      <c r="AC15" s="282" t="s">
        <v>12</v>
      </c>
      <c r="AD15" s="686"/>
      <c r="AE15" s="282" t="s">
        <v>17</v>
      </c>
      <c r="AF15" s="661" t="s">
        <v>100</v>
      </c>
      <c r="AG15" s="662" t="str">
        <f t="shared" si="0"/>
        <v/>
      </c>
      <c r="AH15" s="663" t="s">
        <v>121</v>
      </c>
      <c r="AI15" s="664" t="str">
        <f t="shared" si="1"/>
        <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81" t="str">
        <f>IF(基本情報入力シート!AA37="","",基本情報入力シート!AA37)</f>
        <v/>
      </c>
      <c r="S16" s="682"/>
      <c r="T16" s="683"/>
      <c r="U16" s="684" t="str">
        <f>IF(P16="","",VLOOKUP(P16,【参考】数式用!$A$5:$I$28,MATCH(T16,【参考】数式用!$H$4:$I$4,0)+7,0))</f>
        <v/>
      </c>
      <c r="V16" s="685"/>
      <c r="W16" s="285" t="s">
        <v>84</v>
      </c>
      <c r="X16" s="686"/>
      <c r="Y16" s="282" t="s">
        <v>12</v>
      </c>
      <c r="Z16" s="686"/>
      <c r="AA16" s="434" t="s">
        <v>156</v>
      </c>
      <c r="AB16" s="686"/>
      <c r="AC16" s="282" t="s">
        <v>12</v>
      </c>
      <c r="AD16" s="686"/>
      <c r="AE16" s="282" t="s">
        <v>17</v>
      </c>
      <c r="AF16" s="661" t="s">
        <v>100</v>
      </c>
      <c r="AG16" s="662" t="str">
        <f t="shared" si="0"/>
        <v/>
      </c>
      <c r="AH16" s="663" t="s">
        <v>121</v>
      </c>
      <c r="AI16" s="664" t="str">
        <f t="shared" si="1"/>
        <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81" t="str">
        <f>IF(基本情報入力シート!AA38="","",基本情報入力シート!AA38)</f>
        <v/>
      </c>
      <c r="S17" s="682"/>
      <c r="T17" s="683"/>
      <c r="U17" s="684" t="str">
        <f>IF(P17="","",VLOOKUP(P17,【参考】数式用!$A$5:$I$28,MATCH(T17,【参考】数式用!$H$4:$I$4,0)+7,0))</f>
        <v/>
      </c>
      <c r="V17" s="685"/>
      <c r="W17" s="285" t="s">
        <v>265</v>
      </c>
      <c r="X17" s="686"/>
      <c r="Y17" s="282" t="s">
        <v>266</v>
      </c>
      <c r="Z17" s="686"/>
      <c r="AA17" s="434" t="s">
        <v>267</v>
      </c>
      <c r="AB17" s="686"/>
      <c r="AC17" s="282" t="s">
        <v>266</v>
      </c>
      <c r="AD17" s="686"/>
      <c r="AE17" s="282" t="s">
        <v>268</v>
      </c>
      <c r="AF17" s="661" t="s">
        <v>269</v>
      </c>
      <c r="AG17" s="662" t="str">
        <f t="shared" ref="AG17:AG80" si="5">IF(X17&gt;=1,(AB17*12+AD17)-(X17*12+Z17)+1,"")</f>
        <v/>
      </c>
      <c r="AH17" s="663" t="s">
        <v>270</v>
      </c>
      <c r="AI17" s="664" t="str">
        <f t="shared" si="1"/>
        <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81" t="str">
        <f>IF(基本情報入力シート!AA39="","",基本情報入力シート!AA39)</f>
        <v/>
      </c>
      <c r="S18" s="682"/>
      <c r="T18" s="683"/>
      <c r="U18" s="684" t="str">
        <f>IF(P18="","",VLOOKUP(P18,【参考】数式用!$A$5:$I$28,MATCH(T18,【参考】数式用!$H$4:$I$4,0)+7,0))</f>
        <v/>
      </c>
      <c r="V18" s="685"/>
      <c r="W18" s="285" t="s">
        <v>265</v>
      </c>
      <c r="X18" s="686"/>
      <c r="Y18" s="282" t="s">
        <v>266</v>
      </c>
      <c r="Z18" s="686"/>
      <c r="AA18" s="434" t="s">
        <v>267</v>
      </c>
      <c r="AB18" s="686"/>
      <c r="AC18" s="282" t="s">
        <v>266</v>
      </c>
      <c r="AD18" s="686"/>
      <c r="AE18" s="282" t="s">
        <v>268</v>
      </c>
      <c r="AF18" s="661" t="s">
        <v>269</v>
      </c>
      <c r="AG18" s="662" t="str">
        <f t="shared" si="5"/>
        <v/>
      </c>
      <c r="AH18" s="663" t="s">
        <v>270</v>
      </c>
      <c r="AI18" s="664" t="str">
        <f t="shared" si="1"/>
        <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8" t="s">
        <v>63</v>
      </c>
      <c r="B2" s="1140"/>
      <c r="C2" s="1145" t="s">
        <v>149</v>
      </c>
      <c r="D2" s="1146"/>
      <c r="E2" s="1146"/>
      <c r="F2" s="1146"/>
      <c r="G2" s="1147"/>
      <c r="H2" s="1136" t="s">
        <v>428</v>
      </c>
      <c r="I2" s="1137"/>
      <c r="J2" s="1137"/>
      <c r="K2" s="1137"/>
      <c r="L2" s="1138"/>
    </row>
    <row r="3" spans="1:13" ht="39" customHeight="1">
      <c r="A3" s="1149"/>
      <c r="B3" s="1150"/>
      <c r="C3" s="1131" t="s">
        <v>151</v>
      </c>
      <c r="D3" s="1133"/>
      <c r="E3" s="1133"/>
      <c r="F3" s="1133"/>
      <c r="G3" s="1132"/>
      <c r="H3" s="1131" t="s">
        <v>145</v>
      </c>
      <c r="I3" s="1132"/>
      <c r="J3" s="1139" t="s">
        <v>327</v>
      </c>
      <c r="K3" s="1140"/>
      <c r="L3" s="1141"/>
    </row>
    <row r="4" spans="1:13" ht="18" customHeight="1">
      <c r="A4" s="1151"/>
      <c r="B4" s="1143"/>
      <c r="C4" s="37" t="s">
        <v>140</v>
      </c>
      <c r="D4" s="38" t="s">
        <v>141</v>
      </c>
      <c r="E4" s="38" t="s">
        <v>142</v>
      </c>
      <c r="F4" s="38" t="s">
        <v>143</v>
      </c>
      <c r="G4" s="39" t="s">
        <v>144</v>
      </c>
      <c r="H4" s="48" t="s">
        <v>86</v>
      </c>
      <c r="I4" s="47"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29" t="s">
        <v>429</v>
      </c>
      <c r="B7" s="1130"/>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29" t="s">
        <v>418</v>
      </c>
      <c r="B8" s="1130"/>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29" t="s">
        <v>419</v>
      </c>
      <c r="B11" s="1130"/>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29" t="s">
        <v>420</v>
      </c>
      <c r="B12" s="1130"/>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29" t="s">
        <v>421</v>
      </c>
      <c r="B14" s="1130"/>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29" t="s">
        <v>422</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29" t="s">
        <v>423</v>
      </c>
      <c r="B17" s="1130"/>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29" t="s">
        <v>426</v>
      </c>
      <c r="B20" s="1130"/>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29" t="s">
        <v>425</v>
      </c>
      <c r="B22" s="1130"/>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29" t="s">
        <v>424</v>
      </c>
      <c r="B24" s="1130"/>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7" t="s">
        <v>427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34" t="s">
        <v>173</v>
      </c>
      <c r="B27" s="1135"/>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7" t="s">
        <v>174</v>
      </c>
      <c r="B28" s="1128"/>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worksheet>
</file>