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T:\組織フォルダ\045_都市建設部\035_上下水道経営課\000_上下水道経営課\010_管理係\R4財政課照会\※調査202301 公営企業に係る経営比較分析表（令和３年度決算）の分析等について\提出\県指摘後修正\"/>
    </mc:Choice>
  </mc:AlternateContent>
  <xr:revisionPtr revIDLastSave="0" documentId="13_ncr:1_{2AF8C45B-9FCE-491B-A2C0-6EE4B33EF88D}" xr6:coauthVersionLast="36" xr6:coauthVersionMax="36" xr10:uidLastSave="{00000000-0000-0000-0000-000000000000}"/>
  <workbookProtection workbookAlgorithmName="SHA-512" workbookHashValue="gY0aSEX3GMtF/XKUYGVP3kz63Py4FoR4xN2b/a65BYkKFXyRoaLCnNGMjmWWB2FmxKoGYYuCCl/Sv+cPLseKJw==" workbookSaltValue="RxnuOWDm6YKdGyl8i1QJsA==" workbookSpinCount="100000" lockStructure="1"/>
  <bookViews>
    <workbookView xWindow="0" yWindow="0" windowWidth="20490" windowHeight="75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W10" i="4" s="1"/>
  <c r="P6" i="5"/>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I85" i="4"/>
  <c r="H85" i="4"/>
  <c r="E85" i="4"/>
  <c r="BB10" i="4"/>
  <c r="AT10" i="4"/>
  <c r="P10" i="4"/>
  <c r="BB8" i="4"/>
  <c r="AT8" i="4"/>
  <c r="AD8" i="4"/>
  <c r="W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<sst xmlns="http://schemas.openxmlformats.org/spreadsheetml/2006/main" count="297" uniqueCount="118">
  <si>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</si>
  <si>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</si>
  <si>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</si>
  <si>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</si>
  <si>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</si>
  <si>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</si>
  <si>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</si>
  <si>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</si>
  <si>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</si>
  <si>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</si>
  <si>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</si>
  <si>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</si>
  <si>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</si>
  <si>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</si>
  <si>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</si>
  <si>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</si>
  <si>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</si>
  <si>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</si>
  <si>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</si>
  <si>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</si>
  <si>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</si>
  <si>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</si>
  <si>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</si>
  <si>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</si>
  <si>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</si>
  <si>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</si>
  <si>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</si>
  <si>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</si>
  <si>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</si>
  <si>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</si>
  <si>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</si>
  <si>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</si>
  <si>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</si>
  <si>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</si>
  <si>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</si>
  <si>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</si>
  <si>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</si>
  <si>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</si>
  <si>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</si>
  <si>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</si>
  <si>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</si>
  <si>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</si>
  <si>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</si>
  <si>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</si>
  <si>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</si>
  <si>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</si>
  <si>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</si>
  <si>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</si>
  <si>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</si>
  <si>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</si>
  <si>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</si>
  <si>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</si>
  <si>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</si>
  <si>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</si>
  <si>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</si>
  <si>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</si>
  <si>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</si>
  <si>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</si>
  <si>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</si>
  <si>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</si>
  <si>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</si>
  <si>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</si>
  <si>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</si>
  <si>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</si>
  <si>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</si>
  <si>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</si>
  <si>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</si>
  <si>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</si>
  <si>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</si>
  <si>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</si>
  <si>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</si>
  <si>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</si>
  <si>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</si>
  <si>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</si>
  <si>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</si>
  <si>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</si>
  <si>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</si>
  <si>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</si>
  <si>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</si>
  <si>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</si>
  <si>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</si>
  <si>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</si>
  <si>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</si>
  <si>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</si>
  <si>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</si>
  <si>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</si>
  <si>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</si>
  <si>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</si>
  <si>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</si>
  <si>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</si>
  <si>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</si>
  <si>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</si>
  <si>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</si>
  <si>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</si>
  <si>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</si>
  <si>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</si>
  <si>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</si>
  <si>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</si>
  <si>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</si>
  <si>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</si>
  <si>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</si>
  <si>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</si>
  <si>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</si>
  <si>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</si>
  <si>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</si>
  <si>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</si>
  <si>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</si>
  <si>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</si>
  <si>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</si>
  <si>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</si>
  <si>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</si>
  <si>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</si>
  <si>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</si>
  <si>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</si>
  <si>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</si>
  <si>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①法適化して２年目のため、数値自体は低い状況であるが、実際は整備後に３５年以上経過する償却資産もあることから、計画的な管渠更新を検討する必要がある。
②・③川田処理区が昭和62年4月、白沢処理区が平成12年4月、利根処理区が平成13年6月に供用開始しており、川田処理区については、供用開始後30年以上経過しているため、管渠の更新投資や老朽化対策が近い将来必要となる。また、白沢処理区、利根処理区については、早い段階から将来を見据えた対策を検討する必要がある。</t>
    <phoneticPr fontId="4"/>
  </si>
  <si>
    <t>　経営指標数値については、類似団体との比較において低調な項目が多い。これは、汚水処理に係る維持管理費用が依然として高いことに起因しているため、早急に削減を検討する必要がある。
　また、今後、施設の更新などに要する費用の増加が見込まれるため、公共下水道事業と同様に決算財務諸表の分析を早急に行い、経営戦略並びに使用料体系の見直しや適正なストックマネジメントを行っていく必要がある。</t>
    <phoneticPr fontId="4"/>
  </si>
  <si>
    <r>
      <t>①100%は超えているものの、</t>
    </r>
    <r>
      <rPr>
        <sz val="11"/>
        <color rgb="FFC00000"/>
        <rFont val="ＭＳ ゴシック"/>
        <family val="3"/>
        <charset val="128"/>
      </rPr>
      <t>全国平均</t>
    </r>
    <r>
      <rPr>
        <sz val="11"/>
        <color theme="1"/>
        <rFont val="ＭＳ ゴシック"/>
        <family val="3"/>
        <charset val="128"/>
      </rPr>
      <t>との比較では低く、また、営業外収益に占める一般会計補助金の割合が高い状況であるため、使用料収入の確保に努めていく必要がある。
②累積欠損金は発生していない。
③企業債の元金償還が多く、類似団体平均値と比較して著しく低い数値となっている。企業債の償還が進む中で、新規の借入を抑制していく必要がある。
④近年は、企業債の償還額が借入額を上回る状況が続いており、数値は改善傾向にあるが、引き続き、企業債の新規借入を抑制していく必要がある。
⑤処理場施設の修繕費用が増加したことから前年度と比較して数値が大幅に悪化した。類似団体平均値との比較においても低い水準にあることから、引き続き使用料収入の確保に努めていく必要がある。
⑥処理場施設の修繕費用が増加したことから前年度と比較して数値が大幅に悪化した。類似団体平均値との比較においても高い水準にあることから、引き続き、維持管理費の削減に努める必要がある。
⑦類似団体平均値と比較し高い水準にあるものの、近年は50%前後で推移しており、施設の処理能力に剰余が生じている。
⑧計画区域内の整備が概ね終了していることから、横ばい傾向である。類似団体平均値との比較においても若干低いことから、引き続き普及啓発活動を行う必要がある。</t>
    </r>
    <rPh sb="15" eb="17">
      <t>ゼンコク</t>
    </rPh>
    <rPh sb="17" eb="19">
      <t>ヘイキン</t>
    </rPh>
    <rPh sb="83" eb="88">
      <t>ルイセキケッソンキン</t>
    </rPh>
    <rPh sb="89" eb="91">
      <t>ハッセイ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</si>
</sst>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C0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0B6-4C13-AAC8-3A7F27C2981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c:v>0.27</c:v>
                </c:pt>
              </c:numCache>
            </c:numRef>
          </c:val>
          <c:smooth val="0"/>
          <c:extLst>
            <c:ext xmlns:c16="http://schemas.microsoft.com/office/drawing/2014/chart" uri="{C3380CC4-5D6E-409C-BE32-E72D297353CC}">
              <c16:uniqueId val="{00000001-70B6-4C13-AAC8-3A7F27C2981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48.89</c:v>
                </c:pt>
                <c:pt idx="4">
                  <c:v>48.81</c:v>
                </c:pt>
              </c:numCache>
            </c:numRef>
          </c:val>
          <c:extLst>
            <c:ext xmlns:c16="http://schemas.microsoft.com/office/drawing/2014/chart" uri="{C3380CC4-5D6E-409C-BE32-E72D297353CC}">
              <c16:uniqueId val="{00000000-71C2-42FF-BA00-E030CAAB20A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45.87</c:v>
                </c:pt>
                <c:pt idx="4">
                  <c:v>44.24</c:v>
                </c:pt>
              </c:numCache>
            </c:numRef>
          </c:val>
          <c:smooth val="0"/>
          <c:extLst>
            <c:ext xmlns:c16="http://schemas.microsoft.com/office/drawing/2014/chart" uri="{C3380CC4-5D6E-409C-BE32-E72D297353CC}">
              <c16:uniqueId val="{00000001-71C2-42FF-BA00-E030CAAB20A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84.98</c:v>
                </c:pt>
                <c:pt idx="4">
                  <c:v>86.21</c:v>
                </c:pt>
              </c:numCache>
            </c:numRef>
          </c:val>
          <c:extLst>
            <c:ext xmlns:c16="http://schemas.microsoft.com/office/drawing/2014/chart" uri="{C3380CC4-5D6E-409C-BE32-E72D297353CC}">
              <c16:uniqueId val="{00000000-B550-40D3-83BC-EEA7E7B87FE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87.65</c:v>
                </c:pt>
                <c:pt idx="4">
                  <c:v>88.15</c:v>
                </c:pt>
              </c:numCache>
            </c:numRef>
          </c:val>
          <c:smooth val="0"/>
          <c:extLst>
            <c:ext xmlns:c16="http://schemas.microsoft.com/office/drawing/2014/chart" uri="{C3380CC4-5D6E-409C-BE32-E72D297353CC}">
              <c16:uniqueId val="{00000001-B550-40D3-83BC-EEA7E7B87FE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103.84</c:v>
                </c:pt>
                <c:pt idx="4">
                  <c:v>104.24</c:v>
                </c:pt>
              </c:numCache>
            </c:numRef>
          </c:val>
          <c:extLst>
            <c:ext xmlns:c16="http://schemas.microsoft.com/office/drawing/2014/chart" uri="{C3380CC4-5D6E-409C-BE32-E72D297353CC}">
              <c16:uniqueId val="{00000000-A5FD-4793-8DD6-D24DBCE0A3A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c:v>
                </c:pt>
                <c:pt idx="4">
                  <c:v>104.11</c:v>
                </c:pt>
              </c:numCache>
            </c:numRef>
          </c:val>
          <c:smooth val="0"/>
          <c:extLst>
            <c:ext xmlns:c16="http://schemas.microsoft.com/office/drawing/2014/chart" uri="{C3380CC4-5D6E-409C-BE32-E72D297353CC}">
              <c16:uniqueId val="{00000001-A5FD-4793-8DD6-D24DBCE0A3A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3.64</c:v>
                </c:pt>
                <c:pt idx="4">
                  <c:v>7.28</c:v>
                </c:pt>
              </c:numCache>
            </c:numRef>
          </c:val>
          <c:extLst>
            <c:ext xmlns:c16="http://schemas.microsoft.com/office/drawing/2014/chart" uri="{C3380CC4-5D6E-409C-BE32-E72D297353CC}">
              <c16:uniqueId val="{00000000-968E-4C61-BF41-4EF9EA77AFE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29.24</c:v>
                </c:pt>
                <c:pt idx="4">
                  <c:v>31.73</c:v>
                </c:pt>
              </c:numCache>
            </c:numRef>
          </c:val>
          <c:smooth val="0"/>
          <c:extLst>
            <c:ext xmlns:c16="http://schemas.microsoft.com/office/drawing/2014/chart" uri="{C3380CC4-5D6E-409C-BE32-E72D297353CC}">
              <c16:uniqueId val="{00000001-968E-4C61-BF41-4EF9EA77AFE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DE5-4324-ADD3-4F3385B41E5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FDE5-4324-ADD3-4F3385B41E5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EF2-4798-8A1B-F0DB56A918E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48.2</c:v>
                </c:pt>
                <c:pt idx="4">
                  <c:v>46.91</c:v>
                </c:pt>
              </c:numCache>
            </c:numRef>
          </c:val>
          <c:smooth val="0"/>
          <c:extLst>
            <c:ext xmlns:c16="http://schemas.microsoft.com/office/drawing/2014/chart" uri="{C3380CC4-5D6E-409C-BE32-E72D297353CC}">
              <c16:uniqueId val="{00000001-3EF2-4798-8A1B-F0DB56A918E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22.84</c:v>
                </c:pt>
                <c:pt idx="4">
                  <c:v>23.77</c:v>
                </c:pt>
              </c:numCache>
            </c:numRef>
          </c:val>
          <c:extLst>
            <c:ext xmlns:c16="http://schemas.microsoft.com/office/drawing/2014/chart" uri="{C3380CC4-5D6E-409C-BE32-E72D297353CC}">
              <c16:uniqueId val="{00000000-5EF7-492B-8B76-B1E1D74F586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46.85</c:v>
                </c:pt>
                <c:pt idx="4">
                  <c:v>44.35</c:v>
                </c:pt>
              </c:numCache>
            </c:numRef>
          </c:val>
          <c:smooth val="0"/>
          <c:extLst>
            <c:ext xmlns:c16="http://schemas.microsoft.com/office/drawing/2014/chart" uri="{C3380CC4-5D6E-409C-BE32-E72D297353CC}">
              <c16:uniqueId val="{00000001-5EF7-492B-8B76-B1E1D74F586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38.020000000000003</c:v>
                </c:pt>
                <c:pt idx="4">
                  <c:v>32.18</c:v>
                </c:pt>
              </c:numCache>
            </c:numRef>
          </c:val>
          <c:extLst>
            <c:ext xmlns:c16="http://schemas.microsoft.com/office/drawing/2014/chart" uri="{C3380CC4-5D6E-409C-BE32-E72D297353CC}">
              <c16:uniqueId val="{00000000-82F2-4FC5-BF31-17243F24B08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1268.6300000000001</c:v>
                </c:pt>
                <c:pt idx="4">
                  <c:v>1283.69</c:v>
                </c:pt>
              </c:numCache>
            </c:numRef>
          </c:val>
          <c:smooth val="0"/>
          <c:extLst>
            <c:ext xmlns:c16="http://schemas.microsoft.com/office/drawing/2014/chart" uri="{C3380CC4-5D6E-409C-BE32-E72D297353CC}">
              <c16:uniqueId val="{00000001-82F2-4FC5-BF31-17243F24B08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78.09</c:v>
                </c:pt>
                <c:pt idx="4">
                  <c:v>62.22</c:v>
                </c:pt>
              </c:numCache>
            </c:numRef>
          </c:val>
          <c:extLst>
            <c:ext xmlns:c16="http://schemas.microsoft.com/office/drawing/2014/chart" uri="{C3380CC4-5D6E-409C-BE32-E72D297353CC}">
              <c16:uniqueId val="{00000000-0672-4040-A3A0-D50D5BB7FF9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82.88</c:v>
                </c:pt>
                <c:pt idx="4">
                  <c:v>82.53</c:v>
                </c:pt>
              </c:numCache>
            </c:numRef>
          </c:val>
          <c:smooth val="0"/>
          <c:extLst>
            <c:ext xmlns:c16="http://schemas.microsoft.com/office/drawing/2014/chart" uri="{C3380CC4-5D6E-409C-BE32-E72D297353CC}">
              <c16:uniqueId val="{00000001-0672-4040-A3A0-D50D5BB7FF9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177.48</c:v>
                </c:pt>
                <c:pt idx="4">
                  <c:v>216.52</c:v>
                </c:pt>
              </c:numCache>
            </c:numRef>
          </c:val>
          <c:extLst>
            <c:ext xmlns:c16="http://schemas.microsoft.com/office/drawing/2014/chart" uri="{C3380CC4-5D6E-409C-BE32-E72D297353CC}">
              <c16:uniqueId val="{00000000-D3C8-4775-B992-E0E08E797F2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187.76</c:v>
                </c:pt>
                <c:pt idx="4">
                  <c:v>190.48</c:v>
                </c:pt>
              </c:numCache>
            </c:numRef>
          </c:val>
          <c:smooth val="0"/>
          <c:extLst>
            <c:ext xmlns:c16="http://schemas.microsoft.com/office/drawing/2014/chart" uri="{C3380CC4-5D6E-409C-BE32-E72D297353CC}">
              <c16:uniqueId val="{00000001-D3C8-4775-B992-E0E08E797F2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群馬県　沼田市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非設置</v>
      </c>
      <c r="AE8" s="36"/>
      <c r="AF8" s="36"/>
      <c r="AG8" s="36"/>
      <c r="AH8" s="36"/>
      <c r="AI8" s="36"/>
      <c r="AJ8" s="36"/>
      <c r="AK8" s="3"/>
      <c r="AL8" s="37">
        <f>データ!S6</f>
        <v>46009</v>
      </c>
      <c r="AM8" s="37"/>
      <c r="AN8" s="37"/>
      <c r="AO8" s="37"/>
      <c r="AP8" s="37"/>
      <c r="AQ8" s="37"/>
      <c r="AR8" s="37"/>
      <c r="AS8" s="37"/>
      <c r="AT8" s="38">
        <f>データ!T6</f>
        <v>443.46</v>
      </c>
      <c r="AU8" s="38"/>
      <c r="AV8" s="38"/>
      <c r="AW8" s="38"/>
      <c r="AX8" s="38"/>
      <c r="AY8" s="38"/>
      <c r="AZ8" s="38"/>
      <c r="BA8" s="38"/>
      <c r="BB8" s="38">
        <f>データ!U6</f>
        <v>103.75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55.91</v>
      </c>
      <c r="J10" s="38"/>
      <c r="K10" s="38"/>
      <c r="L10" s="38"/>
      <c r="M10" s="38"/>
      <c r="N10" s="38"/>
      <c r="O10" s="38"/>
      <c r="P10" s="38">
        <f>データ!P6</f>
        <v>12.85</v>
      </c>
      <c r="Q10" s="38"/>
      <c r="R10" s="38"/>
      <c r="S10" s="38"/>
      <c r="T10" s="38"/>
      <c r="U10" s="38"/>
      <c r="V10" s="38"/>
      <c r="W10" s="38">
        <f>データ!Q6</f>
        <v>96.04</v>
      </c>
      <c r="X10" s="38"/>
      <c r="Y10" s="38"/>
      <c r="Z10" s="38"/>
      <c r="AA10" s="38"/>
      <c r="AB10" s="38"/>
      <c r="AC10" s="38"/>
      <c r="AD10" s="37">
        <f>データ!R6</f>
        <v>2780</v>
      </c>
      <c r="AE10" s="37"/>
      <c r="AF10" s="37"/>
      <c r="AG10" s="37"/>
      <c r="AH10" s="37"/>
      <c r="AI10" s="37"/>
      <c r="AJ10" s="37"/>
      <c r="AK10" s="2"/>
      <c r="AL10" s="37">
        <f>データ!V6</f>
        <v>5874</v>
      </c>
      <c r="AM10" s="37"/>
      <c r="AN10" s="37"/>
      <c r="AO10" s="37"/>
      <c r="AP10" s="37"/>
      <c r="AQ10" s="37"/>
      <c r="AR10" s="37"/>
      <c r="AS10" s="37"/>
      <c r="AT10" s="38">
        <f>データ!W6</f>
        <v>3.97</v>
      </c>
      <c r="AU10" s="38"/>
      <c r="AV10" s="38"/>
      <c r="AW10" s="38"/>
      <c r="AX10" s="38"/>
      <c r="AY10" s="38"/>
      <c r="AZ10" s="38"/>
      <c r="BA10" s="38"/>
      <c r="BB10" s="38">
        <f>データ!X6</f>
        <v>1479.6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2R2UZRU7jNmgsp6V2HsCEpltMpiDEfrwTOx5ADdDW0AeP3YV4Lj29gmdzjCXpGBtm+CSzMGarIODOieSIopJ2Q==" saltValue="bI26zat8rKigm6k1xRJpQ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102067</v>
      </c>
      <c r="D6" s="19">
        <f t="shared" si="3"/>
        <v>46</v>
      </c>
      <c r="E6" s="19">
        <f t="shared" si="3"/>
        <v>17</v>
      </c>
      <c r="F6" s="19">
        <f t="shared" si="3"/>
        <v>4</v>
      </c>
      <c r="G6" s="19">
        <f t="shared" si="3"/>
        <v>0</v>
      </c>
      <c r="H6" s="19" t="str">
        <f t="shared" si="3"/>
        <v>群馬県　沼田市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55.91</v>
      </c>
      <c r="P6" s="20">
        <f t="shared" si="3"/>
        <v>12.85</v>
      </c>
      <c r="Q6" s="20">
        <f t="shared" si="3"/>
        <v>96.04</v>
      </c>
      <c r="R6" s="20">
        <f t="shared" si="3"/>
        <v>2780</v>
      </c>
      <c r="S6" s="20">
        <f t="shared" si="3"/>
        <v>46009</v>
      </c>
      <c r="T6" s="20">
        <f t="shared" si="3"/>
        <v>443.46</v>
      </c>
      <c r="U6" s="20">
        <f t="shared" si="3"/>
        <v>103.75</v>
      </c>
      <c r="V6" s="20">
        <f t="shared" si="3"/>
        <v>5874</v>
      </c>
      <c r="W6" s="20">
        <f t="shared" si="3"/>
        <v>3.97</v>
      </c>
      <c r="X6" s="20">
        <f t="shared" si="3"/>
        <v>1479.6</v>
      </c>
      <c r="Y6" s="21" t="str">
        <f>IF(Y7="",NA(),Y7)</f>
        <v>-</v>
      </c>
      <c r="Z6" s="21" t="str">
        <f t="shared" ref="Z6:AH6" si="4">IF(Z7="",NA(),Z7)</f>
        <v>-</v>
      </c>
      <c r="AA6" s="21" t="str">
        <f t="shared" si="4"/>
        <v>-</v>
      </c>
      <c r="AB6" s="21">
        <f t="shared" si="4"/>
        <v>103.84</v>
      </c>
      <c r="AC6" s="21">
        <f t="shared" si="4"/>
        <v>104.24</v>
      </c>
      <c r="AD6" s="21" t="str">
        <f t="shared" si="4"/>
        <v>-</v>
      </c>
      <c r="AE6" s="21" t="str">
        <f t="shared" si="4"/>
        <v>-</v>
      </c>
      <c r="AF6" s="21" t="str">
        <f t="shared" si="4"/>
        <v>-</v>
      </c>
      <c r="AG6" s="21">
        <f t="shared" si="4"/>
        <v>102.7</v>
      </c>
      <c r="AH6" s="21">
        <f t="shared" si="4"/>
        <v>104.11</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48.2</v>
      </c>
      <c r="AS6" s="21">
        <f t="shared" si="5"/>
        <v>46.91</v>
      </c>
      <c r="AT6" s="20" t="str">
        <f>IF(AT7="","",IF(AT7="-","【-】","【"&amp;SUBSTITUTE(TEXT(AT7,"#,##0.00"),"-","△")&amp;"】"))</f>
        <v>【63.89】</v>
      </c>
      <c r="AU6" s="21" t="str">
        <f>IF(AU7="",NA(),AU7)</f>
        <v>-</v>
      </c>
      <c r="AV6" s="21" t="str">
        <f t="shared" ref="AV6:BD6" si="6">IF(AV7="",NA(),AV7)</f>
        <v>-</v>
      </c>
      <c r="AW6" s="21" t="str">
        <f t="shared" si="6"/>
        <v>-</v>
      </c>
      <c r="AX6" s="21">
        <f t="shared" si="6"/>
        <v>22.84</v>
      </c>
      <c r="AY6" s="21">
        <f t="shared" si="6"/>
        <v>23.77</v>
      </c>
      <c r="AZ6" s="21" t="str">
        <f t="shared" si="6"/>
        <v>-</v>
      </c>
      <c r="BA6" s="21" t="str">
        <f t="shared" si="6"/>
        <v>-</v>
      </c>
      <c r="BB6" s="21" t="str">
        <f t="shared" si="6"/>
        <v>-</v>
      </c>
      <c r="BC6" s="21">
        <f t="shared" si="6"/>
        <v>46.85</v>
      </c>
      <c r="BD6" s="21">
        <f t="shared" si="6"/>
        <v>44.35</v>
      </c>
      <c r="BE6" s="20" t="str">
        <f>IF(BE7="","",IF(BE7="-","【-】","【"&amp;SUBSTITUTE(TEXT(BE7,"#,##0.00"),"-","△")&amp;"】"))</f>
        <v>【44.07】</v>
      </c>
      <c r="BF6" s="21" t="str">
        <f>IF(BF7="",NA(),BF7)</f>
        <v>-</v>
      </c>
      <c r="BG6" s="21" t="str">
        <f t="shared" ref="BG6:BO6" si="7">IF(BG7="",NA(),BG7)</f>
        <v>-</v>
      </c>
      <c r="BH6" s="21" t="str">
        <f t="shared" si="7"/>
        <v>-</v>
      </c>
      <c r="BI6" s="21">
        <f t="shared" si="7"/>
        <v>38.020000000000003</v>
      </c>
      <c r="BJ6" s="21">
        <f t="shared" si="7"/>
        <v>32.18</v>
      </c>
      <c r="BK6" s="21" t="str">
        <f t="shared" si="7"/>
        <v>-</v>
      </c>
      <c r="BL6" s="21" t="str">
        <f t="shared" si="7"/>
        <v>-</v>
      </c>
      <c r="BM6" s="21" t="str">
        <f t="shared" si="7"/>
        <v>-</v>
      </c>
      <c r="BN6" s="21">
        <f t="shared" si="7"/>
        <v>1268.6300000000001</v>
      </c>
      <c r="BO6" s="21">
        <f t="shared" si="7"/>
        <v>1283.69</v>
      </c>
      <c r="BP6" s="20" t="str">
        <f>IF(BP7="","",IF(BP7="-","【-】","【"&amp;SUBSTITUTE(TEXT(BP7,"#,##0.00"),"-","△")&amp;"】"))</f>
        <v>【1,201.79】</v>
      </c>
      <c r="BQ6" s="21" t="str">
        <f>IF(BQ7="",NA(),BQ7)</f>
        <v>-</v>
      </c>
      <c r="BR6" s="21" t="str">
        <f t="shared" ref="BR6:BZ6" si="8">IF(BR7="",NA(),BR7)</f>
        <v>-</v>
      </c>
      <c r="BS6" s="21" t="str">
        <f t="shared" si="8"/>
        <v>-</v>
      </c>
      <c r="BT6" s="21">
        <f t="shared" si="8"/>
        <v>78.09</v>
      </c>
      <c r="BU6" s="21">
        <f t="shared" si="8"/>
        <v>62.22</v>
      </c>
      <c r="BV6" s="21" t="str">
        <f t="shared" si="8"/>
        <v>-</v>
      </c>
      <c r="BW6" s="21" t="str">
        <f t="shared" si="8"/>
        <v>-</v>
      </c>
      <c r="BX6" s="21" t="str">
        <f t="shared" si="8"/>
        <v>-</v>
      </c>
      <c r="BY6" s="21">
        <f t="shared" si="8"/>
        <v>82.88</v>
      </c>
      <c r="BZ6" s="21">
        <f t="shared" si="8"/>
        <v>82.53</v>
      </c>
      <c r="CA6" s="20" t="str">
        <f>IF(CA7="","",IF(CA7="-","【-】","【"&amp;SUBSTITUTE(TEXT(CA7,"#,##0.00"),"-","△")&amp;"】"))</f>
        <v>【75.31】</v>
      </c>
      <c r="CB6" s="21" t="str">
        <f>IF(CB7="",NA(),CB7)</f>
        <v>-</v>
      </c>
      <c r="CC6" s="21" t="str">
        <f t="shared" ref="CC6:CK6" si="9">IF(CC7="",NA(),CC7)</f>
        <v>-</v>
      </c>
      <c r="CD6" s="21" t="str">
        <f t="shared" si="9"/>
        <v>-</v>
      </c>
      <c r="CE6" s="21">
        <f t="shared" si="9"/>
        <v>177.48</v>
      </c>
      <c r="CF6" s="21">
        <f t="shared" si="9"/>
        <v>216.52</v>
      </c>
      <c r="CG6" s="21" t="str">
        <f t="shared" si="9"/>
        <v>-</v>
      </c>
      <c r="CH6" s="21" t="str">
        <f t="shared" si="9"/>
        <v>-</v>
      </c>
      <c r="CI6" s="21" t="str">
        <f t="shared" si="9"/>
        <v>-</v>
      </c>
      <c r="CJ6" s="21">
        <f t="shared" si="9"/>
        <v>187.76</v>
      </c>
      <c r="CK6" s="21">
        <f t="shared" si="9"/>
        <v>190.48</v>
      </c>
      <c r="CL6" s="20" t="str">
        <f>IF(CL7="","",IF(CL7="-","【-】","【"&amp;SUBSTITUTE(TEXT(CL7,"#,##0.00"),"-","△")&amp;"】"))</f>
        <v>【216.39】</v>
      </c>
      <c r="CM6" s="21" t="str">
        <f>IF(CM7="",NA(),CM7)</f>
        <v>-</v>
      </c>
      <c r="CN6" s="21" t="str">
        <f t="shared" ref="CN6:CV6" si="10">IF(CN7="",NA(),CN7)</f>
        <v>-</v>
      </c>
      <c r="CO6" s="21" t="str">
        <f t="shared" si="10"/>
        <v>-</v>
      </c>
      <c r="CP6" s="21">
        <f t="shared" si="10"/>
        <v>48.89</v>
      </c>
      <c r="CQ6" s="21">
        <f t="shared" si="10"/>
        <v>48.81</v>
      </c>
      <c r="CR6" s="21" t="str">
        <f t="shared" si="10"/>
        <v>-</v>
      </c>
      <c r="CS6" s="21" t="str">
        <f t="shared" si="10"/>
        <v>-</v>
      </c>
      <c r="CT6" s="21" t="str">
        <f t="shared" si="10"/>
        <v>-</v>
      </c>
      <c r="CU6" s="21">
        <f t="shared" si="10"/>
        <v>45.87</v>
      </c>
      <c r="CV6" s="21">
        <f t="shared" si="10"/>
        <v>44.24</v>
      </c>
      <c r="CW6" s="20" t="str">
        <f>IF(CW7="","",IF(CW7="-","【-】","【"&amp;SUBSTITUTE(TEXT(CW7,"#,##0.00"),"-","△")&amp;"】"))</f>
        <v>【42.57】</v>
      </c>
      <c r="CX6" s="21" t="str">
        <f>IF(CX7="",NA(),CX7)</f>
        <v>-</v>
      </c>
      <c r="CY6" s="21" t="str">
        <f t="shared" ref="CY6:DG6" si="11">IF(CY7="",NA(),CY7)</f>
        <v>-</v>
      </c>
      <c r="CZ6" s="21" t="str">
        <f t="shared" si="11"/>
        <v>-</v>
      </c>
      <c r="DA6" s="21">
        <f t="shared" si="11"/>
        <v>84.98</v>
      </c>
      <c r="DB6" s="21">
        <f t="shared" si="11"/>
        <v>86.21</v>
      </c>
      <c r="DC6" s="21" t="str">
        <f t="shared" si="11"/>
        <v>-</v>
      </c>
      <c r="DD6" s="21" t="str">
        <f t="shared" si="11"/>
        <v>-</v>
      </c>
      <c r="DE6" s="21" t="str">
        <f t="shared" si="11"/>
        <v>-</v>
      </c>
      <c r="DF6" s="21">
        <f t="shared" si="11"/>
        <v>87.65</v>
      </c>
      <c r="DG6" s="21">
        <f t="shared" si="11"/>
        <v>88.15</v>
      </c>
      <c r="DH6" s="20" t="str">
        <f>IF(DH7="","",IF(DH7="-","【-】","【"&amp;SUBSTITUTE(TEXT(DH7,"#,##0.00"),"-","△")&amp;"】"))</f>
        <v>【85.24】</v>
      </c>
      <c r="DI6" s="21" t="str">
        <f>IF(DI7="",NA(),DI7)</f>
        <v>-</v>
      </c>
      <c r="DJ6" s="21" t="str">
        <f t="shared" ref="DJ6:DR6" si="12">IF(DJ7="",NA(),DJ7)</f>
        <v>-</v>
      </c>
      <c r="DK6" s="21" t="str">
        <f t="shared" si="12"/>
        <v>-</v>
      </c>
      <c r="DL6" s="21">
        <f t="shared" si="12"/>
        <v>3.64</v>
      </c>
      <c r="DM6" s="21">
        <f t="shared" si="12"/>
        <v>7.28</v>
      </c>
      <c r="DN6" s="21" t="str">
        <f t="shared" si="12"/>
        <v>-</v>
      </c>
      <c r="DO6" s="21" t="str">
        <f t="shared" si="12"/>
        <v>-</v>
      </c>
      <c r="DP6" s="21" t="str">
        <f t="shared" si="12"/>
        <v>-</v>
      </c>
      <c r="DQ6" s="21">
        <f t="shared" si="12"/>
        <v>29.24</v>
      </c>
      <c r="DR6" s="21">
        <f t="shared" si="12"/>
        <v>31.73</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0.06</v>
      </c>
      <c r="EN6" s="21">
        <f t="shared" si="14"/>
        <v>0.27</v>
      </c>
      <c r="EO6" s="20" t="str">
        <f>IF(EO7="","",IF(EO7="-","【-】","【"&amp;SUBSTITUTE(TEXT(EO7,"#,##0.00"),"-","△")&amp;"】"))</f>
        <v>【0.15】</v>
      </c>
    </row>
    <row r="7" spans="1:148" s="22" customFormat="1" x14ac:dyDescent="0.15">
      <c r="A7" s="14"/>
      <c r="B7" s="23">
        <v>2021</v>
      </c>
      <c r="C7" s="23">
        <v>102067</v>
      </c>
      <c r="D7" s="23">
        <v>46</v>
      </c>
      <c r="E7" s="23">
        <v>17</v>
      </c>
      <c r="F7" s="23">
        <v>4</v>
      </c>
      <c r="G7" s="23">
        <v>0</v>
      </c>
      <c r="H7" s="23" t="s">
        <v>96</v>
      </c>
      <c r="I7" s="23" t="s">
        <v>97</v>
      </c>
      <c r="J7" s="23" t="s">
        <v>98</v>
      </c>
      <c r="K7" s="23" t="s">
        <v>99</v>
      </c>
      <c r="L7" s="23" t="s">
        <v>100</v>
      </c>
      <c r="M7" s="23" t="s">
        <v>101</v>
      </c>
      <c r="N7" s="24" t="s">
        <v>102</v>
      </c>
      <c r="O7" s="24">
        <v>55.91</v>
      </c>
      <c r="P7" s="24">
        <v>12.85</v>
      </c>
      <c r="Q7" s="24">
        <v>96.04</v>
      </c>
      <c r="R7" s="24">
        <v>2780</v>
      </c>
      <c r="S7" s="24">
        <v>46009</v>
      </c>
      <c r="T7" s="24">
        <v>443.46</v>
      </c>
      <c r="U7" s="24">
        <v>103.75</v>
      </c>
      <c r="V7" s="24">
        <v>5874</v>
      </c>
      <c r="W7" s="24">
        <v>3.97</v>
      </c>
      <c r="X7" s="24">
        <v>1479.6</v>
      </c>
      <c r="Y7" s="24" t="s">
        <v>102</v>
      </c>
      <c r="Z7" s="24" t="s">
        <v>102</v>
      </c>
      <c r="AA7" s="24" t="s">
        <v>102</v>
      </c>
      <c r="AB7" s="24">
        <v>103.84</v>
      </c>
      <c r="AC7" s="24">
        <v>104.24</v>
      </c>
      <c r="AD7" s="24" t="s">
        <v>102</v>
      </c>
      <c r="AE7" s="24" t="s">
        <v>102</v>
      </c>
      <c r="AF7" s="24" t="s">
        <v>102</v>
      </c>
      <c r="AG7" s="24">
        <v>102.7</v>
      </c>
      <c r="AH7" s="24">
        <v>104.11</v>
      </c>
      <c r="AI7" s="24">
        <v>105.35</v>
      </c>
      <c r="AJ7" s="24" t="s">
        <v>102</v>
      </c>
      <c r="AK7" s="24" t="s">
        <v>102</v>
      </c>
      <c r="AL7" s="24" t="s">
        <v>102</v>
      </c>
      <c r="AM7" s="24">
        <v>0</v>
      </c>
      <c r="AN7" s="24">
        <v>0</v>
      </c>
      <c r="AO7" s="24" t="s">
        <v>102</v>
      </c>
      <c r="AP7" s="24" t="s">
        <v>102</v>
      </c>
      <c r="AQ7" s="24" t="s">
        <v>102</v>
      </c>
      <c r="AR7" s="24">
        <v>48.2</v>
      </c>
      <c r="AS7" s="24">
        <v>46.91</v>
      </c>
      <c r="AT7" s="24">
        <v>63.89</v>
      </c>
      <c r="AU7" s="24" t="s">
        <v>102</v>
      </c>
      <c r="AV7" s="24" t="s">
        <v>102</v>
      </c>
      <c r="AW7" s="24" t="s">
        <v>102</v>
      </c>
      <c r="AX7" s="24">
        <v>22.84</v>
      </c>
      <c r="AY7" s="24">
        <v>23.77</v>
      </c>
      <c r="AZ7" s="24" t="s">
        <v>102</v>
      </c>
      <c r="BA7" s="24" t="s">
        <v>102</v>
      </c>
      <c r="BB7" s="24" t="s">
        <v>102</v>
      </c>
      <c r="BC7" s="24">
        <v>46.85</v>
      </c>
      <c r="BD7" s="24">
        <v>44.35</v>
      </c>
      <c r="BE7" s="24">
        <v>44.07</v>
      </c>
      <c r="BF7" s="24" t="s">
        <v>102</v>
      </c>
      <c r="BG7" s="24" t="s">
        <v>102</v>
      </c>
      <c r="BH7" s="24" t="s">
        <v>102</v>
      </c>
      <c r="BI7" s="24">
        <v>38.020000000000003</v>
      </c>
      <c r="BJ7" s="24">
        <v>32.18</v>
      </c>
      <c r="BK7" s="24" t="s">
        <v>102</v>
      </c>
      <c r="BL7" s="24" t="s">
        <v>102</v>
      </c>
      <c r="BM7" s="24" t="s">
        <v>102</v>
      </c>
      <c r="BN7" s="24">
        <v>1268.6300000000001</v>
      </c>
      <c r="BO7" s="24">
        <v>1283.69</v>
      </c>
      <c r="BP7" s="24">
        <v>1201.79</v>
      </c>
      <c r="BQ7" s="24" t="s">
        <v>102</v>
      </c>
      <c r="BR7" s="24" t="s">
        <v>102</v>
      </c>
      <c r="BS7" s="24" t="s">
        <v>102</v>
      </c>
      <c r="BT7" s="24">
        <v>78.09</v>
      </c>
      <c r="BU7" s="24">
        <v>62.22</v>
      </c>
      <c r="BV7" s="24" t="s">
        <v>102</v>
      </c>
      <c r="BW7" s="24" t="s">
        <v>102</v>
      </c>
      <c r="BX7" s="24" t="s">
        <v>102</v>
      </c>
      <c r="BY7" s="24">
        <v>82.88</v>
      </c>
      <c r="BZ7" s="24">
        <v>82.53</v>
      </c>
      <c r="CA7" s="24">
        <v>75.31</v>
      </c>
      <c r="CB7" s="24" t="s">
        <v>102</v>
      </c>
      <c r="CC7" s="24" t="s">
        <v>102</v>
      </c>
      <c r="CD7" s="24" t="s">
        <v>102</v>
      </c>
      <c r="CE7" s="24">
        <v>177.48</v>
      </c>
      <c r="CF7" s="24">
        <v>216.52</v>
      </c>
      <c r="CG7" s="24" t="s">
        <v>102</v>
      </c>
      <c r="CH7" s="24" t="s">
        <v>102</v>
      </c>
      <c r="CI7" s="24" t="s">
        <v>102</v>
      </c>
      <c r="CJ7" s="24">
        <v>187.76</v>
      </c>
      <c r="CK7" s="24">
        <v>190.48</v>
      </c>
      <c r="CL7" s="24">
        <v>216.39</v>
      </c>
      <c r="CM7" s="24" t="s">
        <v>102</v>
      </c>
      <c r="CN7" s="24" t="s">
        <v>102</v>
      </c>
      <c r="CO7" s="24" t="s">
        <v>102</v>
      </c>
      <c r="CP7" s="24">
        <v>48.89</v>
      </c>
      <c r="CQ7" s="24">
        <v>48.81</v>
      </c>
      <c r="CR7" s="24" t="s">
        <v>102</v>
      </c>
      <c r="CS7" s="24" t="s">
        <v>102</v>
      </c>
      <c r="CT7" s="24" t="s">
        <v>102</v>
      </c>
      <c r="CU7" s="24">
        <v>45.87</v>
      </c>
      <c r="CV7" s="24">
        <v>44.24</v>
      </c>
      <c r="CW7" s="24">
        <v>42.57</v>
      </c>
      <c r="CX7" s="24" t="s">
        <v>102</v>
      </c>
      <c r="CY7" s="24" t="s">
        <v>102</v>
      </c>
      <c r="CZ7" s="24" t="s">
        <v>102</v>
      </c>
      <c r="DA7" s="24">
        <v>84.98</v>
      </c>
      <c r="DB7" s="24">
        <v>86.21</v>
      </c>
      <c r="DC7" s="24" t="s">
        <v>102</v>
      </c>
      <c r="DD7" s="24" t="s">
        <v>102</v>
      </c>
      <c r="DE7" s="24" t="s">
        <v>102</v>
      </c>
      <c r="DF7" s="24">
        <v>87.65</v>
      </c>
      <c r="DG7" s="24">
        <v>88.15</v>
      </c>
      <c r="DH7" s="24">
        <v>85.24</v>
      </c>
      <c r="DI7" s="24" t="s">
        <v>102</v>
      </c>
      <c r="DJ7" s="24" t="s">
        <v>102</v>
      </c>
      <c r="DK7" s="24" t="s">
        <v>102</v>
      </c>
      <c r="DL7" s="24">
        <v>3.64</v>
      </c>
      <c r="DM7" s="24">
        <v>7.28</v>
      </c>
      <c r="DN7" s="24" t="s">
        <v>102</v>
      </c>
      <c r="DO7" s="24" t="s">
        <v>102</v>
      </c>
      <c r="DP7" s="24" t="s">
        <v>102</v>
      </c>
      <c r="DQ7" s="24">
        <v>29.24</v>
      </c>
      <c r="DR7" s="24">
        <v>31.73</v>
      </c>
      <c r="DS7" s="24">
        <v>25.87</v>
      </c>
      <c r="DT7" s="24" t="s">
        <v>102</v>
      </c>
      <c r="DU7" s="24" t="s">
        <v>102</v>
      </c>
      <c r="DV7" s="24" t="s">
        <v>102</v>
      </c>
      <c r="DW7" s="24">
        <v>0</v>
      </c>
      <c r="DX7" s="24">
        <v>0</v>
      </c>
      <c r="DY7" s="24" t="s">
        <v>102</v>
      </c>
      <c r="DZ7" s="24" t="s">
        <v>102</v>
      </c>
      <c r="EA7" s="24" t="s">
        <v>102</v>
      </c>
      <c r="EB7" s="24">
        <v>0</v>
      </c>
      <c r="EC7" s="24">
        <v>0</v>
      </c>
      <c r="ED7" s="24">
        <v>0.01</v>
      </c>
      <c r="EE7" s="24" t="s">
        <v>102</v>
      </c>
      <c r="EF7" s="24" t="s">
        <v>102</v>
      </c>
      <c r="EG7" s="24" t="s">
        <v>102</v>
      </c>
      <c r="EH7" s="24">
        <v>0</v>
      </c>
      <c r="EI7" s="24">
        <v>0</v>
      </c>
      <c r="EJ7" s="24" t="s">
        <v>102</v>
      </c>
      <c r="EK7" s="24" t="s">
        <v>102</v>
      </c>
      <c r="EL7" s="24" t="s">
        <v>102</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2023-02-14T08:39:39Z</cp:lastPrinted>
  <dcterms:created xsi:type="dcterms:W3CDTF">2022-12-01T01:26:53Z</dcterms:created>
  <dcterms:modified xsi:type="dcterms:W3CDTF">2023-02-14T08:39:41Z</dcterms:modified>
  <cp:category/>
</cp:coreProperties>
</file>