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T:\組織フォルダ\045_都市建設部\040_上下水道課\010_管理係\R3財政課照会\【1月25日〆切県市町村課：依頼】公営企業に係る経営比較分析表（令和２年度決算）の分析等について\提出\"/>
    </mc:Choice>
  </mc:AlternateContent>
  <xr:revisionPtr revIDLastSave="0" documentId="13_ncr:1_{AAB6F3A7-3075-4226-9645-40A56CD22955}" xr6:coauthVersionLast="36" xr6:coauthVersionMax="36" xr10:uidLastSave="{00000000-0000-0000-0000-000000000000}"/>
  <workbookProtection workbookAlgorithmName="SHA-512" workbookHashValue="DYN/jXADWSR+MrndFh0EPVIKojd1etz8sbMSrVko5wm3CfMitdH1qvZHvU2x0PE0g6pIOBpCP1+epzBj259IDA==" workbookSaltValue="/oe7C6HJcdmTrOf6xnUXWQ=="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P10" i="4" s="1"/>
  <c r="O6" i="5"/>
  <c r="I10" i="4" s="1"/>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E85" i="4"/>
  <c r="BB10" i="4"/>
  <c r="AL10" i="4"/>
  <c r="W10" i="4"/>
  <c r="BB8" i="4"/>
  <c r="AT8" i="4"/>
  <c r="AL8" i="4"/>
  <c r="AD8" i="4"/>
  <c r="P8" i="4"/>
  <c r="B8" i="4"/>
</calcChain>
</file>

<file path=xl/sharedStrings.xml><?xml version="1.0" encoding="utf-8"?>
<sst xmlns="http://schemas.openxmlformats.org/spreadsheetml/2006/main" count="233" uniqueCount="115">
  <si>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</si>
  <si>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</si>
  <si>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</si>
  <si>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</si>
  <si>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</si>
  <si>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</si>
  <si>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</si>
  <si>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</si>
  <si>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</si>
  <si>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</si>
  <si>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</si>
  <si>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</si>
  <si>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</si>
  <si>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</si>
  <si>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</si>
  <si>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</si>
  <si>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</si>
  <si>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</si>
  <si>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</si>
  <si>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</si>
  <si>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</si>
  <si>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</si>
  <si>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</si>
  <si>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</si>
  <si>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</si>
  <si>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</si>
  <si>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</si>
  <si>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</si>
  <si>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</si>
  <si>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</si>
  <si>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</si>
  <si>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</si>
  <si>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</si>
  <si>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</si>
  <si>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</si>
  <si>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</si>
  <si>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</si>
  <si>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</si>
  <si>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</si>
  <si>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</si>
  <si>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</si>
  <si>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</si>
  <si>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</si>
  <si>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</si>
  <si>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</si>
  <si>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</si>
  <si>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</si>
  <si>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</si>
  <si>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</si>
  <si>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</si>
  <si>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</si>
  <si>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</si>
  <si>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</si>
  <si>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</si>
  <si>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</si>
  <si>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</si>
  <si>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</si>
  <si>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</si>
  <si>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</si>
  <si>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</si>
  <si>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</si>
  <si>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</si>
  <si>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</si>
  <si>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</si>
  <si>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</si>
  <si>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</si>
  <si>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</si>
  <si>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</si>
  <si>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</si>
  <si>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</si>
  <si>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</si>
  <si>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</si>
  <si>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</si>
  <si>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</si>
  <si>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</si>
  <si>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</si>
  <si>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</si>
  <si>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</si>
  <si>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</si>
  <si>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</si>
  <si>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</si>
  <si>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</si>
  <si>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</si>
  <si>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</si>
  <si>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</si>
  <si>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</si>
  <si>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</si>
  <si>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</si>
  <si>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</si>
  <si>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</si>
  <si>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</si>
  <si>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</si>
  <si>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</si>
  <si>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</si>
  <si>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</si>
  <si>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</si>
  <si>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</si>
  <si>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</si>
  <si>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</si>
  <si>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</si>
  <si>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</si>
  <si>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</si>
  <si>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</si>
  <si>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</si>
  <si>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</si>
  <si>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</si>
  <si>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</si>
  <si>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</si>
  <si>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</si>
  <si>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</si>
  <si>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</si>
  <si>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</si>
  <si>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管路更新率は、類似団体と比べかなり低い状況である。老朽化が原因と思われる漏水が頻発しているため、財政バランスも考慮し耐震化も含めた計画的な更新を行う必要がある。</t>
    <phoneticPr fontId="4"/>
  </si>
  <si>
    <t>収入の不足分は、一般会計からの繰入金で補填している状況であり、今後、施設等の更新や維持管理に伴う費用の増加が見込まれることから、将来的には料金の改定を含めた経営改善を図り、計画的かつ効率的な投資を行う必要がある。</t>
    <phoneticPr fontId="4"/>
  </si>
  <si>
    <t>①収益的収支比率は、改善したように思えるが、法適化に伴い打切決算を行ったためである。類似団体平均を上回っているが、収益には一般会計からの繰入金が含まれている。経営規模に比べ給水地域が広大であり多くの経費がかかるのが要因であるが、老朽化による施設等の更新や維持管理に更なる費用が見込まれることから、料金改定も視野に入れ引き続き収入の確保及び支出の削減に努める。
④企業債残高対給水収益比率は、類似団体と比較すると低い状況であるが、ここ数年は建設投資及び更新投資に要する新たな借入を行っているため企業債残高は増加している。更に過疎地域自立促進計画に基づき過疎対策債も借入ている状況にあるため、今後も計画的な企業債発行を行う必要がある。
⑤料金回収率は、前年より回収率が下がっているのは打切決算によるものである。類似団体より高い回収率であるが100％を下回っている。これは給水に係る費用が給水収益以外の収入で賄われている状況であるため、適正な料金収入を確保する検討が必要である。
⑥給水原価は、前年よりも上がったものの微減傾向にある。今年は供給単価よりも給水原価が約25円高く、給水原価の方が高い状況が続いているため、更に維持管理費の削減に努める必要がある。
⑦施設利用率、⑧有収率は、類似団体の平均を上回っているが、漏水等により数値が下がっている。管路や施設の老朽化により有収率等も減少する可能性があるので、計画的な施設改修を行う必要がある。</t>
    <rPh sb="17" eb="18">
      <t>オモ</t>
    </rPh>
    <rPh sb="22" eb="25">
      <t>ホウテキカ</t>
    </rPh>
    <rPh sb="26" eb="27">
      <t>トモナ</t>
    </rPh>
    <rPh sb="28" eb="29">
      <t>ウ</t>
    </rPh>
    <rPh sb="29" eb="30">
      <t>キ</t>
    </rPh>
    <rPh sb="30" eb="32">
      <t>ケッサン</t>
    </rPh>
    <rPh sb="33" eb="34">
      <t>オコナ</t>
    </rPh>
    <rPh sb="79" eb="81">
      <t>ケイエイ</t>
    </rPh>
    <rPh sb="81" eb="83">
      <t>キボ</t>
    </rPh>
    <rPh sb="84" eb="85">
      <t>クラ</t>
    </rPh>
    <rPh sb="86" eb="88">
      <t>キュウスイ</t>
    </rPh>
    <rPh sb="88" eb="90">
      <t>チイキ</t>
    </rPh>
    <rPh sb="91" eb="93">
      <t>コウダイ</t>
    </rPh>
    <rPh sb="96" eb="97">
      <t>オオ</t>
    </rPh>
    <rPh sb="99" eb="101">
      <t>ケイヒ</t>
    </rPh>
    <rPh sb="107" eb="109">
      <t>ヨウイン</t>
    </rPh>
    <rPh sb="132" eb="133">
      <t>サラ</t>
    </rPh>
    <rPh sb="148" eb="150">
      <t>リョウキン</t>
    </rPh>
    <rPh sb="150" eb="152">
      <t>カイテイ</t>
    </rPh>
    <rPh sb="153" eb="155">
      <t>シヤ</t>
    </rPh>
    <rPh sb="156" eb="157">
      <t>イ</t>
    </rPh>
    <rPh sb="246" eb="249">
      <t>キギョウサイ</t>
    </rPh>
    <rPh sb="249" eb="251">
      <t>ザンダカ</t>
    </rPh>
    <rPh sb="252" eb="254">
      <t>ゾウカ</t>
    </rPh>
    <rPh sb="324" eb="326">
      <t>ゼンネン</t>
    </rPh>
    <rPh sb="328" eb="331">
      <t>カイシュウリツ</t>
    </rPh>
    <rPh sb="332" eb="333">
      <t>サ</t>
    </rPh>
    <rPh sb="340" eb="341">
      <t>ウ</t>
    </rPh>
    <rPh sb="341" eb="342">
      <t>キ</t>
    </rPh>
    <rPh sb="342" eb="344">
      <t>ケッサン</t>
    </rPh>
    <rPh sb="415" eb="417">
      <t>テキセイ</t>
    </rPh>
    <rPh sb="418" eb="420">
      <t>リョウキン</t>
    </rPh>
    <rPh sb="420" eb="422">
      <t>シュウニュウ</t>
    </rPh>
    <rPh sb="423" eb="425">
      <t>カクホ</t>
    </rPh>
    <rPh sb="427" eb="429">
      <t>ケントウ</t>
    </rPh>
    <rPh sb="430" eb="432">
      <t>ヒツヨウ</t>
    </rPh>
    <rPh sb="449" eb="450">
      <t>ア</t>
    </rPh>
    <rPh sb="456" eb="458">
      <t>ビゲン</t>
    </rPh>
    <rPh sb="458" eb="460">
      <t>ケイコウ</t>
    </rPh>
    <rPh sb="464" eb="466">
      <t>コトシ</t>
    </rPh>
    <rPh sb="474" eb="476">
      <t>キュウスイ</t>
    </rPh>
    <rPh sb="476" eb="478">
      <t>ゲンカ</t>
    </rPh>
    <rPh sb="479" eb="480">
      <t>ヤク</t>
    </rPh>
    <rPh sb="482" eb="483">
      <t>エン</t>
    </rPh>
    <rPh sb="483" eb="484">
      <t>タカ</t>
    </rPh>
    <rPh sb="486" eb="488">
      <t>キュウスイ</t>
    </rPh>
    <rPh sb="488" eb="490">
      <t>ゲンカ</t>
    </rPh>
    <rPh sb="491" eb="492">
      <t>ホウ</t>
    </rPh>
    <rPh sb="493" eb="494">
      <t>タカ</t>
    </rPh>
    <rPh sb="495" eb="497">
      <t>ジョウキョウ</t>
    </rPh>
    <rPh sb="498" eb="499">
      <t>ツヅ</t>
    </rPh>
    <rPh sb="506" eb="507">
      <t>サラ</t>
    </rPh>
    <rPh sb="556" eb="558">
      <t>ロウスイ</t>
    </rPh>
    <rPh sb="558" eb="559">
      <t>トウ</t>
    </rPh>
    <rPh sb="562" eb="564">
      <t>スウチ</t>
    </rPh>
    <rPh sb="565" eb="566">
      <t>サ</t>
    </rPh>
    <rPh sb="572" eb="574">
      <t>カンロ</t>
    </rPh>
    <rPh sb="575" eb="577">
      <t>シセツ</t>
    </rPh>
    <rPh sb="578" eb="581">
      <t>ロウキュウカ</t>
    </rPh>
    <rPh sb="584" eb="587">
      <t>ユウシュウリツ</t>
    </rPh>
    <rPh sb="587" eb="588">
      <t>トウ</t>
    </rPh>
    <rPh sb="589" eb="591">
      <t>ゲンショウ</t>
    </rPh>
    <rPh sb="593" eb="596">
      <t>カノウセイ</t>
    </rPh>
    <rPh sb="602" eb="605">
      <t>ケイカクテキ</t>
    </rPh>
    <rPh sb="606" eb="608">
      <t>シセツ</t>
    </rPh>
    <rPh sb="608" eb="610">
      <t>カイシュウ</t>
    </rPh>
    <rPh sb="611" eb="612">
      <t>オコナ</t>
    </rPh>
    <rPh sb="613" eb="6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</si>
</sst>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0.02</c:v>
                </c:pt>
                <c:pt idx="1">
                  <c:v>0.17</c:v>
                </c:pt>
                <c:pt idx="2">
                  <c:v>0.03</c:v>
                </c:pt>
                <c:pt idx="3">
                  <c:v>0.16</c:v>
                </c:pt>
                <c:pt idx="4">
                  <c:v>0.12</c:v>
                </c:pt>
              </c:numCache>
            </c:numRef>
          </c:val>
          <c:extLst>
            <c:ext xmlns:c16="http://schemas.microsoft.com/office/drawing/2014/chart" uri="{C3380CC4-5D6E-409C-BE32-E72D297353CC}">
              <c16:uniqueId val="{00000000-DE9F-43A8-BF9B-3D731AA98E1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0.56000000000000005</c:v>
                </c:pt>
                <c:pt idx="2">
                  <c:v>0.31</c:v>
                </c:pt>
                <c:pt idx="3">
                  <c:v>0.42</c:v>
                </c:pt>
                <c:pt idx="4">
                  <c:v>0.3</c:v>
                </c:pt>
              </c:numCache>
            </c:numRef>
          </c:val>
          <c:smooth val="0"/>
          <c:extLst>
            <c:ext xmlns:c16="http://schemas.microsoft.com/office/drawing/2014/chart" uri="{C3380CC4-5D6E-409C-BE32-E72D297353CC}">
              <c16:uniqueId val="{00000001-DE9F-43A8-BF9B-3D731AA98E1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73.290000000000006</c:v>
                </c:pt>
                <c:pt idx="1">
                  <c:v>75.08</c:v>
                </c:pt>
                <c:pt idx="2">
                  <c:v>74.33</c:v>
                </c:pt>
                <c:pt idx="3">
                  <c:v>74.489999999999995</c:v>
                </c:pt>
                <c:pt idx="4">
                  <c:v>73.739999999999995</c:v>
                </c:pt>
              </c:numCache>
            </c:numRef>
          </c:val>
          <c:extLst>
            <c:ext xmlns:c16="http://schemas.microsoft.com/office/drawing/2014/chart" uri="{C3380CC4-5D6E-409C-BE32-E72D297353CC}">
              <c16:uniqueId val="{00000000-6740-43BC-9176-BB3E5CFAA16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59.59</c:v>
                </c:pt>
                <c:pt idx="1">
                  <c:v>61.79</c:v>
                </c:pt>
                <c:pt idx="2">
                  <c:v>59.59</c:v>
                </c:pt>
                <c:pt idx="3">
                  <c:v>58.56</c:v>
                </c:pt>
                <c:pt idx="4">
                  <c:v>62.63</c:v>
                </c:pt>
              </c:numCache>
            </c:numRef>
          </c:val>
          <c:smooth val="0"/>
          <c:extLst>
            <c:ext xmlns:c16="http://schemas.microsoft.com/office/drawing/2014/chart" uri="{C3380CC4-5D6E-409C-BE32-E72D297353CC}">
              <c16:uniqueId val="{00000001-6740-43BC-9176-BB3E5CFAA16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90.38</c:v>
                </c:pt>
                <c:pt idx="1">
                  <c:v>88.92</c:v>
                </c:pt>
                <c:pt idx="2">
                  <c:v>88.46</c:v>
                </c:pt>
                <c:pt idx="3">
                  <c:v>90.03</c:v>
                </c:pt>
                <c:pt idx="4">
                  <c:v>87.04</c:v>
                </c:pt>
              </c:numCache>
            </c:numRef>
          </c:val>
          <c:extLst>
            <c:ext xmlns:c16="http://schemas.microsoft.com/office/drawing/2014/chart" uri="{C3380CC4-5D6E-409C-BE32-E72D297353CC}">
              <c16:uniqueId val="{00000000-3537-4EBA-B417-01601B8E3A8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74.64</c:v>
                </c:pt>
                <c:pt idx="1">
                  <c:v>74.98</c:v>
                </c:pt>
                <c:pt idx="2">
                  <c:v>74.19</c:v>
                </c:pt>
                <c:pt idx="3">
                  <c:v>73.680000000000007</c:v>
                </c:pt>
                <c:pt idx="4">
                  <c:v>78.209999999999994</c:v>
                </c:pt>
              </c:numCache>
            </c:numRef>
          </c:val>
          <c:smooth val="0"/>
          <c:extLst>
            <c:ext xmlns:c16="http://schemas.microsoft.com/office/drawing/2014/chart" uri="{C3380CC4-5D6E-409C-BE32-E72D297353CC}">
              <c16:uniqueId val="{00000001-3537-4EBA-B417-01601B8E3A8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87.49</c:v>
                </c:pt>
                <c:pt idx="1">
                  <c:v>86.09</c:v>
                </c:pt>
                <c:pt idx="2">
                  <c:v>88.57</c:v>
                </c:pt>
                <c:pt idx="3">
                  <c:v>90.07</c:v>
                </c:pt>
                <c:pt idx="4">
                  <c:v>95.33</c:v>
                </c:pt>
              </c:numCache>
            </c:numRef>
          </c:val>
          <c:extLst>
            <c:ext xmlns:c16="http://schemas.microsoft.com/office/drawing/2014/chart" uri="{C3380CC4-5D6E-409C-BE32-E72D297353CC}">
              <c16:uniqueId val="{00000000-4F67-4B1A-AD2E-1B4104DBF83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77.66</c:v>
                </c:pt>
                <c:pt idx="1">
                  <c:v>74.03</c:v>
                </c:pt>
                <c:pt idx="2">
                  <c:v>73.2</c:v>
                </c:pt>
                <c:pt idx="3">
                  <c:v>73.42</c:v>
                </c:pt>
                <c:pt idx="4">
                  <c:v>78.27</c:v>
                </c:pt>
              </c:numCache>
            </c:numRef>
          </c:val>
          <c:smooth val="0"/>
          <c:extLst>
            <c:ext xmlns:c16="http://schemas.microsoft.com/office/drawing/2014/chart" uri="{C3380CC4-5D6E-409C-BE32-E72D297353CC}">
              <c16:uniqueId val="{00000001-4F67-4B1A-AD2E-1B4104DBF83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F5-4E8E-965B-BE3CA45AE12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F5-4E8E-965B-BE3CA45AE12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03-436A-8300-C232775373A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03-436A-8300-C232775373A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44-4E76-AFCC-87751135B48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44-4E76-AFCC-87751135B48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0B-4473-80D8-208DB2C9FBE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0B-4473-80D8-208DB2C9FBE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350.56</c:v>
                </c:pt>
                <c:pt idx="1">
                  <c:v>359.07</c:v>
                </c:pt>
                <c:pt idx="2">
                  <c:v>361.41</c:v>
                </c:pt>
                <c:pt idx="3">
                  <c:v>391.42</c:v>
                </c:pt>
                <c:pt idx="4">
                  <c:v>418.02</c:v>
                </c:pt>
              </c:numCache>
            </c:numRef>
          </c:val>
          <c:extLst>
            <c:ext xmlns:c16="http://schemas.microsoft.com/office/drawing/2014/chart" uri="{C3380CC4-5D6E-409C-BE32-E72D297353CC}">
              <c16:uniqueId val="{00000000-1107-4F4D-9953-F685B4C8393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1281.51</c:v>
                </c:pt>
                <c:pt idx="1">
                  <c:v>1068.53</c:v>
                </c:pt>
                <c:pt idx="2">
                  <c:v>995.48</c:v>
                </c:pt>
                <c:pt idx="3">
                  <c:v>982.31</c:v>
                </c:pt>
                <c:pt idx="4">
                  <c:v>748.1</c:v>
                </c:pt>
              </c:numCache>
            </c:numRef>
          </c:val>
          <c:smooth val="0"/>
          <c:extLst>
            <c:ext xmlns:c16="http://schemas.microsoft.com/office/drawing/2014/chart" uri="{C3380CC4-5D6E-409C-BE32-E72D297353CC}">
              <c16:uniqueId val="{00000001-1107-4F4D-9953-F685B4C8393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76.069999999999993</c:v>
                </c:pt>
                <c:pt idx="1">
                  <c:v>75.66</c:v>
                </c:pt>
                <c:pt idx="2">
                  <c:v>78.33</c:v>
                </c:pt>
                <c:pt idx="3">
                  <c:v>79.77</c:v>
                </c:pt>
                <c:pt idx="4">
                  <c:v>75.42</c:v>
                </c:pt>
              </c:numCache>
            </c:numRef>
          </c:val>
          <c:extLst>
            <c:ext xmlns:c16="http://schemas.microsoft.com/office/drawing/2014/chart" uri="{C3380CC4-5D6E-409C-BE32-E72D297353CC}">
              <c16:uniqueId val="{00000000-31FA-4FF8-9A29-7F86AC2B3E7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55.02</c:v>
                </c:pt>
                <c:pt idx="1">
                  <c:v>59.33</c:v>
                </c:pt>
                <c:pt idx="2">
                  <c:v>55.46</c:v>
                </c:pt>
                <c:pt idx="3">
                  <c:v>53.77</c:v>
                </c:pt>
                <c:pt idx="4">
                  <c:v>66.510000000000005</c:v>
                </c:pt>
              </c:numCache>
            </c:numRef>
          </c:val>
          <c:smooth val="0"/>
          <c:extLst>
            <c:ext xmlns:c16="http://schemas.microsoft.com/office/drawing/2014/chart" uri="{C3380CC4-5D6E-409C-BE32-E72D297353CC}">
              <c16:uniqueId val="{00000001-31FA-4FF8-9A29-7F86AC2B3E7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109.11</c:v>
                </c:pt>
                <c:pt idx="1">
                  <c:v>108.77</c:v>
                </c:pt>
                <c:pt idx="2">
                  <c:v>105.31</c:v>
                </c:pt>
                <c:pt idx="3">
                  <c:v>98.78</c:v>
                </c:pt>
                <c:pt idx="4">
                  <c:v>102.37</c:v>
                </c:pt>
              </c:numCache>
            </c:numRef>
          </c:val>
          <c:extLst>
            <c:ext xmlns:c16="http://schemas.microsoft.com/office/drawing/2014/chart" uri="{C3380CC4-5D6E-409C-BE32-E72D297353CC}">
              <c16:uniqueId val="{00000000-47E5-437F-9CF2-FBBDC8EC45D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330.62</c:v>
                </c:pt>
                <c:pt idx="1">
                  <c:v>279.67</c:v>
                </c:pt>
                <c:pt idx="2">
                  <c:v>299.77999999999997</c:v>
                </c:pt>
                <c:pt idx="3">
                  <c:v>305.38</c:v>
                </c:pt>
                <c:pt idx="4">
                  <c:v>200.13</c:v>
                </c:pt>
              </c:numCache>
            </c:numRef>
          </c:val>
          <c:smooth val="0"/>
          <c:extLst>
            <c:ext xmlns:c16="http://schemas.microsoft.com/office/drawing/2014/chart" uri="{C3380CC4-5D6E-409C-BE32-E72D297353CC}">
              <c16:uniqueId val="{00000001-47E5-437F-9CF2-FBBDC8EC45D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群馬県　沼田市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D1</v>
      </c>
      <c r="X8" s="50"/>
      <c r="Y8" s="50"/>
      <c r="Z8" s="50"/>
      <c r="AA8" s="50"/>
      <c r="AB8" s="50"/>
      <c r="AC8" s="50"/>
      <c r="AD8" s="50" t="str">
        <f>データ!$M$6</f>
        <v>非設置</v>
      </c>
      <c r="AE8" s="50"/>
      <c r="AF8" s="50"/>
      <c r="AG8" s="50"/>
      <c r="AH8" s="50"/>
      <c r="AI8" s="50"/>
      <c r="AJ8" s="50"/>
      <c r="AK8" s="2"/>
      <c r="AL8" s="51">
        <f>データ!$R$6</f>
        <v>46673</v>
      </c>
      <c r="AM8" s="51"/>
      <c r="AN8" s="51"/>
      <c r="AO8" s="51"/>
      <c r="AP8" s="51"/>
      <c r="AQ8" s="51"/>
      <c r="AR8" s="51"/>
      <c r="AS8" s="51"/>
      <c r="AT8" s="47">
        <f>データ!$S$6</f>
        <v>443.46</v>
      </c>
      <c r="AU8" s="47"/>
      <c r="AV8" s="47"/>
      <c r="AW8" s="47"/>
      <c r="AX8" s="47"/>
      <c r="AY8" s="47"/>
      <c r="AZ8" s="47"/>
      <c r="BA8" s="47"/>
      <c r="BB8" s="47">
        <f>データ!$T$6</f>
        <v>105.25</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43.83</v>
      </c>
      <c r="Q10" s="47"/>
      <c r="R10" s="47"/>
      <c r="S10" s="47"/>
      <c r="T10" s="47"/>
      <c r="U10" s="47"/>
      <c r="V10" s="47"/>
      <c r="W10" s="51">
        <f>データ!$Q$6</f>
        <v>1474</v>
      </c>
      <c r="X10" s="51"/>
      <c r="Y10" s="51"/>
      <c r="Z10" s="51"/>
      <c r="AA10" s="51"/>
      <c r="AB10" s="51"/>
      <c r="AC10" s="51"/>
      <c r="AD10" s="2"/>
      <c r="AE10" s="2"/>
      <c r="AF10" s="2"/>
      <c r="AG10" s="2"/>
      <c r="AH10" s="2"/>
      <c r="AI10" s="2"/>
      <c r="AJ10" s="2"/>
      <c r="AK10" s="2"/>
      <c r="AL10" s="51">
        <f>データ!$U$6</f>
        <v>20371</v>
      </c>
      <c r="AM10" s="51"/>
      <c r="AN10" s="51"/>
      <c r="AO10" s="51"/>
      <c r="AP10" s="51"/>
      <c r="AQ10" s="51"/>
      <c r="AR10" s="51"/>
      <c r="AS10" s="51"/>
      <c r="AT10" s="47">
        <f>データ!$V$6</f>
        <v>196.3</v>
      </c>
      <c r="AU10" s="47"/>
      <c r="AV10" s="47"/>
      <c r="AW10" s="47"/>
      <c r="AX10" s="47"/>
      <c r="AY10" s="47"/>
      <c r="AZ10" s="47"/>
      <c r="BA10" s="47"/>
      <c r="BB10" s="47">
        <f>データ!$W$6</f>
        <v>103.77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8"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112</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113</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VpCU9fYDH8g/E7z/niuTULDp8WbCuM/sXjoAbPtiGFB8ChYNIp2bSc1PaVxcoLOhrDseqeTue0ObHkKPQOrmCQ==" saltValue="xdgw+B9/P3wHJrL9z7/5n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2020</v>
      </c>
      <c r="C6" s="34">
        <f t="shared" ref="C6:W6" si="3">C7</f>
        <v>102067</v>
      </c>
      <c r="D6" s="34">
        <f t="shared" si="3"/>
        <v>47</v>
      </c>
      <c r="E6" s="34">
        <f t="shared" si="3"/>
        <v>1</v>
      </c>
      <c r="F6" s="34">
        <f t="shared" si="3"/>
        <v>0</v>
      </c>
      <c r="G6" s="34">
        <f t="shared" si="3"/>
        <v>0</v>
      </c>
      <c r="H6" s="34" t="str">
        <f t="shared" si="3"/>
        <v>群馬県　沼田市</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43.83</v>
      </c>
      <c r="Q6" s="35">
        <f t="shared" si="3"/>
        <v>1474</v>
      </c>
      <c r="R6" s="35">
        <f t="shared" si="3"/>
        <v>46673</v>
      </c>
      <c r="S6" s="35">
        <f t="shared" si="3"/>
        <v>443.46</v>
      </c>
      <c r="T6" s="35">
        <f t="shared" si="3"/>
        <v>105.25</v>
      </c>
      <c r="U6" s="35">
        <f t="shared" si="3"/>
        <v>20371</v>
      </c>
      <c r="V6" s="35">
        <f t="shared" si="3"/>
        <v>196.3</v>
      </c>
      <c r="W6" s="35">
        <f t="shared" si="3"/>
        <v>103.77</v>
      </c>
      <c r="X6" s="36">
        <f>IF(X7="",NA(),X7)</f>
        <v>87.49</v>
      </c>
      <c r="Y6" s="36">
        <f t="shared" ref="Y6:AG6" si="4">IF(Y7="",NA(),Y7)</f>
        <v>86.09</v>
      </c>
      <c r="Z6" s="36">
        <f t="shared" si="4"/>
        <v>88.57</v>
      </c>
      <c r="AA6" s="36">
        <f t="shared" si="4"/>
        <v>90.07</v>
      </c>
      <c r="AB6" s="36">
        <f t="shared" si="4"/>
        <v>95.33</v>
      </c>
      <c r="AC6" s="36">
        <f t="shared" si="4"/>
        <v>77.66</v>
      </c>
      <c r="AD6" s="36">
        <f t="shared" si="4"/>
        <v>74.03</v>
      </c>
      <c r="AE6" s="36">
        <f t="shared" si="4"/>
        <v>73.2</v>
      </c>
      <c r="AF6" s="36">
        <f t="shared" si="4"/>
        <v>73.42</v>
      </c>
      <c r="AG6" s="36">
        <f t="shared" si="4"/>
        <v>78.27</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350.56</v>
      </c>
      <c r="BF6" s="36">
        <f t="shared" ref="BF6:BN6" si="7">IF(BF7="",NA(),BF7)</f>
        <v>359.07</v>
      </c>
      <c r="BG6" s="36">
        <f t="shared" si="7"/>
        <v>361.41</v>
      </c>
      <c r="BH6" s="36">
        <f t="shared" si="7"/>
        <v>391.42</v>
      </c>
      <c r="BI6" s="36">
        <f t="shared" si="7"/>
        <v>418.02</v>
      </c>
      <c r="BJ6" s="36">
        <f t="shared" si="7"/>
        <v>1281.51</v>
      </c>
      <c r="BK6" s="36">
        <f t="shared" si="7"/>
        <v>1068.53</v>
      </c>
      <c r="BL6" s="36">
        <f t="shared" si="7"/>
        <v>995.48</v>
      </c>
      <c r="BM6" s="36">
        <f t="shared" si="7"/>
        <v>982.31</v>
      </c>
      <c r="BN6" s="36">
        <f t="shared" si="7"/>
        <v>748.1</v>
      </c>
      <c r="BO6" s="35" t="str">
        <f>IF(BO7="","",IF(BO7="-","【-】","【"&amp;SUBSTITUTE(TEXT(BO7,"#,##0.00"),"-","△")&amp;"】"))</f>
        <v>【949.15】</v>
      </c>
      <c r="BP6" s="36">
        <f>IF(BP7="",NA(),BP7)</f>
        <v>76.069999999999993</v>
      </c>
      <c r="BQ6" s="36">
        <f t="shared" ref="BQ6:BY6" si="8">IF(BQ7="",NA(),BQ7)</f>
        <v>75.66</v>
      </c>
      <c r="BR6" s="36">
        <f t="shared" si="8"/>
        <v>78.33</v>
      </c>
      <c r="BS6" s="36">
        <f t="shared" si="8"/>
        <v>79.77</v>
      </c>
      <c r="BT6" s="36">
        <f t="shared" si="8"/>
        <v>75.42</v>
      </c>
      <c r="BU6" s="36">
        <f t="shared" si="8"/>
        <v>55.02</v>
      </c>
      <c r="BV6" s="36">
        <f t="shared" si="8"/>
        <v>59.33</v>
      </c>
      <c r="BW6" s="36">
        <f t="shared" si="8"/>
        <v>55.46</v>
      </c>
      <c r="BX6" s="36">
        <f t="shared" si="8"/>
        <v>53.77</v>
      </c>
      <c r="BY6" s="36">
        <f t="shared" si="8"/>
        <v>66.510000000000005</v>
      </c>
      <c r="BZ6" s="35" t="str">
        <f>IF(BZ7="","",IF(BZ7="-","【-】","【"&amp;SUBSTITUTE(TEXT(BZ7,"#,##0.00"),"-","△")&amp;"】"))</f>
        <v>【55.87】</v>
      </c>
      <c r="CA6" s="36">
        <f>IF(CA7="",NA(),CA7)</f>
        <v>109.11</v>
      </c>
      <c r="CB6" s="36">
        <f t="shared" ref="CB6:CJ6" si="9">IF(CB7="",NA(),CB7)</f>
        <v>108.77</v>
      </c>
      <c r="CC6" s="36">
        <f t="shared" si="9"/>
        <v>105.31</v>
      </c>
      <c r="CD6" s="36">
        <f t="shared" si="9"/>
        <v>98.78</v>
      </c>
      <c r="CE6" s="36">
        <f t="shared" si="9"/>
        <v>102.37</v>
      </c>
      <c r="CF6" s="36">
        <f t="shared" si="9"/>
        <v>330.62</v>
      </c>
      <c r="CG6" s="36">
        <f t="shared" si="9"/>
        <v>279.67</v>
      </c>
      <c r="CH6" s="36">
        <f t="shared" si="9"/>
        <v>299.77999999999997</v>
      </c>
      <c r="CI6" s="36">
        <f t="shared" si="9"/>
        <v>305.38</v>
      </c>
      <c r="CJ6" s="36">
        <f t="shared" si="9"/>
        <v>200.13</v>
      </c>
      <c r="CK6" s="35" t="str">
        <f>IF(CK7="","",IF(CK7="-","【-】","【"&amp;SUBSTITUTE(TEXT(CK7,"#,##0.00"),"-","△")&amp;"】"))</f>
        <v>【288.19】</v>
      </c>
      <c r="CL6" s="36">
        <f>IF(CL7="",NA(),CL7)</f>
        <v>73.290000000000006</v>
      </c>
      <c r="CM6" s="36">
        <f t="shared" ref="CM6:CU6" si="10">IF(CM7="",NA(),CM7)</f>
        <v>75.08</v>
      </c>
      <c r="CN6" s="36">
        <f t="shared" si="10"/>
        <v>74.33</v>
      </c>
      <c r="CO6" s="36">
        <f t="shared" si="10"/>
        <v>74.489999999999995</v>
      </c>
      <c r="CP6" s="36">
        <f t="shared" si="10"/>
        <v>73.739999999999995</v>
      </c>
      <c r="CQ6" s="36">
        <f t="shared" si="10"/>
        <v>59.59</v>
      </c>
      <c r="CR6" s="36">
        <f t="shared" si="10"/>
        <v>61.79</v>
      </c>
      <c r="CS6" s="36">
        <f t="shared" si="10"/>
        <v>59.59</v>
      </c>
      <c r="CT6" s="36">
        <f t="shared" si="10"/>
        <v>58.56</v>
      </c>
      <c r="CU6" s="36">
        <f t="shared" si="10"/>
        <v>62.63</v>
      </c>
      <c r="CV6" s="35" t="str">
        <f>IF(CV7="","",IF(CV7="-","【-】","【"&amp;SUBSTITUTE(TEXT(CV7,"#,##0.00"),"-","△")&amp;"】"))</f>
        <v>【56.31】</v>
      </c>
      <c r="CW6" s="36">
        <f>IF(CW7="",NA(),CW7)</f>
        <v>90.38</v>
      </c>
      <c r="CX6" s="36">
        <f t="shared" ref="CX6:DF6" si="11">IF(CX7="",NA(),CX7)</f>
        <v>88.92</v>
      </c>
      <c r="CY6" s="36">
        <f t="shared" si="11"/>
        <v>88.46</v>
      </c>
      <c r="CZ6" s="36">
        <f t="shared" si="11"/>
        <v>90.03</v>
      </c>
      <c r="DA6" s="36">
        <f t="shared" si="11"/>
        <v>87.04</v>
      </c>
      <c r="DB6" s="36">
        <f t="shared" si="11"/>
        <v>74.64</v>
      </c>
      <c r="DC6" s="36">
        <f t="shared" si="11"/>
        <v>74.98</v>
      </c>
      <c r="DD6" s="36">
        <f t="shared" si="11"/>
        <v>74.19</v>
      </c>
      <c r="DE6" s="36">
        <f t="shared" si="11"/>
        <v>73.680000000000007</v>
      </c>
      <c r="DF6" s="36">
        <f t="shared" si="11"/>
        <v>78.209999999999994</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0.02</v>
      </c>
      <c r="EE6" s="36">
        <f t="shared" ref="EE6:EM6" si="14">IF(EE7="",NA(),EE7)</f>
        <v>0.17</v>
      </c>
      <c r="EF6" s="36">
        <f t="shared" si="14"/>
        <v>0.03</v>
      </c>
      <c r="EG6" s="36">
        <f t="shared" si="14"/>
        <v>0.16</v>
      </c>
      <c r="EH6" s="36">
        <f t="shared" si="14"/>
        <v>0.12</v>
      </c>
      <c r="EI6" s="36">
        <f t="shared" si="14"/>
        <v>0.43</v>
      </c>
      <c r="EJ6" s="36">
        <f t="shared" si="14"/>
        <v>0.56000000000000005</v>
      </c>
      <c r="EK6" s="36">
        <f t="shared" si="14"/>
        <v>0.31</v>
      </c>
      <c r="EL6" s="36">
        <f t="shared" si="14"/>
        <v>0.42</v>
      </c>
      <c r="EM6" s="36">
        <f t="shared" si="14"/>
        <v>0.3</v>
      </c>
      <c r="EN6" s="35" t="str">
        <f>IF(EN7="","",IF(EN7="-","【-】","【"&amp;SUBSTITUTE(TEXT(EN7,"#,##0.00"),"-","△")&amp;"】"))</f>
        <v>【0.80】</v>
      </c>
    </row>
    <row r="7" spans="1:144" s="37" customFormat="1" x14ac:dyDescent="0.15">
      <c r="A7" s="29"/>
      <c r="B7" s="38">
        <v>2020</v>
      </c>
      <c r="C7" s="38">
        <v>102067</v>
      </c>
      <c r="D7" s="38">
        <v>47</v>
      </c>
      <c r="E7" s="38">
        <v>1</v>
      </c>
      <c r="F7" s="38">
        <v>0</v>
      </c>
      <c r="G7" s="38">
        <v>0</v>
      </c>
      <c r="H7" s="38" t="s">
        <v>94</v>
      </c>
      <c r="I7" s="38" t="s">
        <v>95</v>
      </c>
      <c r="J7" s="38" t="s">
        <v>96</v>
      </c>
      <c r="K7" s="38" t="s">
        <v>97</v>
      </c>
      <c r="L7" s="38" t="s">
        <v>98</v>
      </c>
      <c r="M7" s="38" t="s">
        <v>99</v>
      </c>
      <c r="N7" s="39" t="s">
        <v>100</v>
      </c>
      <c r="O7" s="39" t="s">
        <v>101</v>
      </c>
      <c r="P7" s="39">
        <v>43.83</v>
      </c>
      <c r="Q7" s="39">
        <v>1474</v>
      </c>
      <c r="R7" s="39">
        <v>46673</v>
      </c>
      <c r="S7" s="39">
        <v>443.46</v>
      </c>
      <c r="T7" s="39">
        <v>105.25</v>
      </c>
      <c r="U7" s="39">
        <v>20371</v>
      </c>
      <c r="V7" s="39">
        <v>196.3</v>
      </c>
      <c r="W7" s="39">
        <v>103.77</v>
      </c>
      <c r="X7" s="39">
        <v>87.49</v>
      </c>
      <c r="Y7" s="39">
        <v>86.09</v>
      </c>
      <c r="Z7" s="39">
        <v>88.57</v>
      </c>
      <c r="AA7" s="39">
        <v>90.07</v>
      </c>
      <c r="AB7" s="39">
        <v>95.33</v>
      </c>
      <c r="AC7" s="39">
        <v>77.66</v>
      </c>
      <c r="AD7" s="39">
        <v>74.03</v>
      </c>
      <c r="AE7" s="39">
        <v>73.2</v>
      </c>
      <c r="AF7" s="39">
        <v>73.42</v>
      </c>
      <c r="AG7" s="39">
        <v>78.27</v>
      </c>
      <c r="AH7" s="39">
        <v>78.36</v>
      </c>
      <c r="AI7" s="39"/>
      <c r="AJ7" s="39"/>
      <c r="AK7" s="39"/>
      <c r="AL7" s="39"/>
      <c r="AM7" s="39"/>
      <c r="AN7" s="39"/>
      <c r="AO7" s="39"/>
      <c r="AP7" s="39"/>
      <c r="AQ7" s="39"/>
      <c r="AR7" s="39"/>
      <c r="AS7" s="39"/>
      <c r="AT7" s="39"/>
      <c r="AU7" s="39"/>
      <c r="AV7" s="39"/>
      <c r="AW7" s="39"/>
      <c r="AX7" s="39"/>
      <c r="AY7" s="39"/>
      <c r="AZ7" s="39"/>
      <c r="BA7" s="39"/>
      <c r="BB7" s="39"/>
      <c r="BC7" s="39"/>
      <c r="BD7" s="39"/>
      <c r="BE7" s="39">
        <v>350.56</v>
      </c>
      <c r="BF7" s="39">
        <v>359.07</v>
      </c>
      <c r="BG7" s="39">
        <v>361.41</v>
      </c>
      <c r="BH7" s="39">
        <v>391.42</v>
      </c>
      <c r="BI7" s="39">
        <v>418.02</v>
      </c>
      <c r="BJ7" s="39">
        <v>1281.51</v>
      </c>
      <c r="BK7" s="39">
        <v>1068.53</v>
      </c>
      <c r="BL7" s="39">
        <v>995.48</v>
      </c>
      <c r="BM7" s="39">
        <v>982.31</v>
      </c>
      <c r="BN7" s="39">
        <v>748.1</v>
      </c>
      <c r="BO7" s="39">
        <v>949.15</v>
      </c>
      <c r="BP7" s="39">
        <v>76.069999999999993</v>
      </c>
      <c r="BQ7" s="39">
        <v>75.66</v>
      </c>
      <c r="BR7" s="39">
        <v>78.33</v>
      </c>
      <c r="BS7" s="39">
        <v>79.77</v>
      </c>
      <c r="BT7" s="39">
        <v>75.42</v>
      </c>
      <c r="BU7" s="39">
        <v>55.02</v>
      </c>
      <c r="BV7" s="39">
        <v>59.33</v>
      </c>
      <c r="BW7" s="39">
        <v>55.46</v>
      </c>
      <c r="BX7" s="39">
        <v>53.77</v>
      </c>
      <c r="BY7" s="39">
        <v>66.510000000000005</v>
      </c>
      <c r="BZ7" s="39">
        <v>55.87</v>
      </c>
      <c r="CA7" s="39">
        <v>109.11</v>
      </c>
      <c r="CB7" s="39">
        <v>108.77</v>
      </c>
      <c r="CC7" s="39">
        <v>105.31</v>
      </c>
      <c r="CD7" s="39">
        <v>98.78</v>
      </c>
      <c r="CE7" s="39">
        <v>102.37</v>
      </c>
      <c r="CF7" s="39">
        <v>330.62</v>
      </c>
      <c r="CG7" s="39">
        <v>279.67</v>
      </c>
      <c r="CH7" s="39">
        <v>299.77999999999997</v>
      </c>
      <c r="CI7" s="39">
        <v>305.38</v>
      </c>
      <c r="CJ7" s="39">
        <v>200.13</v>
      </c>
      <c r="CK7" s="39">
        <v>288.19</v>
      </c>
      <c r="CL7" s="39">
        <v>73.290000000000006</v>
      </c>
      <c r="CM7" s="39">
        <v>75.08</v>
      </c>
      <c r="CN7" s="39">
        <v>74.33</v>
      </c>
      <c r="CO7" s="39">
        <v>74.489999999999995</v>
      </c>
      <c r="CP7" s="39">
        <v>73.739999999999995</v>
      </c>
      <c r="CQ7" s="39">
        <v>59.59</v>
      </c>
      <c r="CR7" s="39">
        <v>61.79</v>
      </c>
      <c r="CS7" s="39">
        <v>59.59</v>
      </c>
      <c r="CT7" s="39">
        <v>58.56</v>
      </c>
      <c r="CU7" s="39">
        <v>62.63</v>
      </c>
      <c r="CV7" s="39">
        <v>56.31</v>
      </c>
      <c r="CW7" s="39">
        <v>90.38</v>
      </c>
      <c r="CX7" s="39">
        <v>88.92</v>
      </c>
      <c r="CY7" s="39">
        <v>88.46</v>
      </c>
      <c r="CZ7" s="39">
        <v>90.03</v>
      </c>
      <c r="DA7" s="39">
        <v>87.04</v>
      </c>
      <c r="DB7" s="39">
        <v>74.64</v>
      </c>
      <c r="DC7" s="39">
        <v>74.98</v>
      </c>
      <c r="DD7" s="39">
        <v>74.19</v>
      </c>
      <c r="DE7" s="39">
        <v>73.680000000000007</v>
      </c>
      <c r="DF7" s="39">
        <v>78.209999999999994</v>
      </c>
      <c r="DG7" s="39">
        <v>71.88</v>
      </c>
      <c r="DH7" s="39"/>
      <c r="DI7" s="39"/>
      <c r="DJ7" s="39"/>
      <c r="DK7" s="39"/>
      <c r="DL7" s="39"/>
      <c r="DM7" s="39"/>
      <c r="DN7" s="39"/>
      <c r="DO7" s="39"/>
      <c r="DP7" s="39"/>
      <c r="DQ7" s="39"/>
      <c r="DR7" s="39"/>
      <c r="DS7" s="39"/>
      <c r="DT7" s="39"/>
      <c r="DU7" s="39"/>
      <c r="DV7" s="39"/>
      <c r="DW7" s="39"/>
      <c r="DX7" s="39"/>
      <c r="DY7" s="39"/>
      <c r="DZ7" s="39"/>
      <c r="EA7" s="39"/>
      <c r="EB7" s="39"/>
      <c r="EC7" s="39"/>
      <c r="ED7" s="39">
        <v>0.02</v>
      </c>
      <c r="EE7" s="39">
        <v>0.17</v>
      </c>
      <c r="EF7" s="39">
        <v>0.03</v>
      </c>
      <c r="EG7" s="39">
        <v>0.16</v>
      </c>
      <c r="EH7" s="39">
        <v>0.12</v>
      </c>
      <c r="EI7" s="39">
        <v>0.43</v>
      </c>
      <c r="EJ7" s="39">
        <v>0.56000000000000005</v>
      </c>
      <c r="EK7" s="39">
        <v>0.31</v>
      </c>
      <c r="EL7" s="39">
        <v>0.42</v>
      </c>
      <c r="EM7" s="39">
        <v>0.3</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107</v>
      </c>
    </row>
    <row r="12" spans="1:144" x14ac:dyDescent="0.15">
      <c r="B12">
        <v>1</v>
      </c>
      <c r="C12">
        <v>1</v>
      </c>
      <c r="D12">
        <v>1</v>
      </c>
      <c r="E12">
        <v>1</v>
      </c>
      <c r="F12">
        <v>2</v>
      </c>
      <c r="G12" t="s">
        <v>108</v>
      </c>
    </row>
    <row r="13" spans="1:144" x14ac:dyDescent="0.15">
      <c r="B13" t="s">
        <v>109</v>
      </c>
      <c r="C13" t="s">
        <v>109</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2021-12-03T07:02:28Z</dcterms:created>
  <dcterms:modified xsi:type="dcterms:W3CDTF">2022-01-24T05:00:25Z</dcterms:modified>
  <cp:category/>
</cp:coreProperties>
</file>