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南雲\R2管理係長業務\財政課報告用\経営比較分析表\"/>
    </mc:Choice>
  </mc:AlternateContent>
  <workbookProtection workbookAlgorithmName="SHA-512" workbookHashValue="MyqrJmSzasql+Ms55u38ffZOYQnO4ej+3rHl3OnS8A60g0tvbuDVItlnTL3RgWnfZ0wKAEz2zFvvlQSiSLZUDA==" workbookSaltValue="e2IrExtLe6wE3b1VLocOr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<sst xmlns="http://schemas.openxmlformats.org/spreadsheetml/2006/main" count="228" uniqueCount="113">
  <si>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</si>
  <si>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</si>
  <si>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</si>
  <si>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</si>
  <si>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</si>
  <si>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</si>
  <si>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</si>
  <si>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</si>
  <si>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</si>
  <si>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</si>
  <si>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</si>
  <si>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</si>
  <si>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</si>
  <si>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</si>
  <si>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</si>
  <si>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</si>
  <si>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</si>
  <si>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</si>
  <si>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</si>
  <si>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</si>
  <si>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</si>
  <si>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</si>
  <si>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</si>
  <si>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</si>
  <si>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</si>
  <si>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</si>
  <si>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</si>
  <si>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</si>
  <si>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</si>
  <si>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</si>
  <si>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</si>
  <si>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</si>
  <si>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</si>
  <si>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</si>
  <si>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</si>
  <si>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</si>
  <si>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</si>
  <si>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</si>
  <si>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</si>
  <si>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</si>
  <si>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</si>
  <si>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</si>
  <si>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</si>
  <si>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</si>
  <si>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</si>
  <si>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</si>
  <si>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</si>
  <si>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</si>
  <si>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</si>
  <si>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</si>
  <si>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</si>
  <si>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</si>
  <si>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</si>
  <si>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</si>
  <si>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</si>
  <si>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</si>
  <si>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</si>
  <si>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</si>
  <si>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</si>
  <si>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</si>
  <si>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</si>
  <si>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</si>
  <si>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</si>
  <si>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</si>
  <si>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</si>
  <si>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</si>
  <si>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</si>
  <si>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</si>
  <si>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</si>
  <si>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</si>
  <si>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</si>
  <si>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</si>
  <si>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</si>
  <si>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</si>
  <si>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</si>
  <si>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</si>
  <si>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</si>
  <si>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</si>
  <si>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</si>
  <si>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</si>
  <si>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</si>
  <si>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</si>
  <si>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</si>
  <si>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</si>
  <si>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</si>
  <si>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</si>
  <si>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</si>
  <si>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</si>
  <si>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</si>
  <si>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</si>
  <si>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</si>
  <si>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</si>
  <si>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</si>
  <si>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</si>
  <si>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</si>
  <si>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</si>
  <si>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</si>
  <si>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</si>
  <si>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</si>
  <si>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</si>
  <si>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</si>
  <si>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</si>
  <si>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</si>
  <si>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</si>
  <si>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</si>
  <si>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</si>
  <si>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</si>
  <si>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</si>
  <si>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</si>
  <si>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</si>
  <si>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①有形固定資産減価償却率は62%であり、類似団体
　と比較すると老朽化が進んでいるため、今後は積
　極的に施設、管路の更新を行わなければならな
　い。
②管路経年化率は25%台と高く類似団体と比較して
  も耐用年数を超えている管路の率がかなり高い状
  況にあることから計画的な管路更新が必要であ
　る。今後、更新等に必要な財源の確保(企業債の
　活用)や経営に与える影響等を踏まえた分析を行
　う必要がある。
③管路更新率は類似団体と比較すると大幅に遅れて
　いる。職員不足等により計画的な更新に不都合が
　生じ、毎年の管路更新率の上下動が激しい状況で
　ある。更新等に必要な財源の確保や経営に与える
　影響等を踏まえた分析を行い、経営改善の実施や
　投資計画等の見直しを行う必要がある。</t>
    <phoneticPr fontId="4"/>
  </si>
  <si>
    <t>　料金や給水規模については余裕が見られるが、老
朽施設の更新等が思うように進んでいないことが本市の一番の課題である。経営改善の実施や投資計画等の見直しを行うことが必須である。人口減少に伴い給水収益も減少してきており、水道事業全体のビジョン等もあわせて見直し、施設整備を行い、安心安全な水道水を安定かつ継続的に供給できるように努めていく必要がある。</t>
    <phoneticPr fontId="4"/>
  </si>
  <si>
    <t xml:space="preserve">①経常収益比率は110%台となっており、その収益の
　殆どが給水収益であり安定していることが分か　
　る。100％を超えてはいるが、経年で比較すると
　右肩上がりではないことから、経営改善に向け取
　り組む必要がある。
②累積欠損金比率は0%であり欠損金が無いことが分
　かる。
③流動比率は1,000%超となっており、類似団体の平
　均値を上回っていることが分かる。現在、短期的
　な債務については支払い能力があることが分か
　る。
④企業債を活用して施設の更新を行っているところ
　であるが、残高対給水収益比率は類似団体と比較
　すると低く抑えられている｡施設等の老朽化によ
　り、今後は浄水施設等の改修に企業債を活用する
　ことが考えられるので、適切な計画及び分析を行
　いたい。
⑤料金回収率は100%を超えており、給水に係る費用
　を給水収益で賄えているがことが分かる。100％
　を超えているが、経年で比較すると右肩上がりで
　はないことから、将来に渡って健全的な経営を続
　けるために改善の必要がある。
⑥給水原価は類似団体と比較すると69円程度安く利
　用者にとって生活にやさしい水となっている。
⑦施設利用率はほぼ30％後半で推移しており類似団
　体と比較すると施設利用率が悪い。施設更新は給
　水人口に応じた規模を検討する必要がある。
⑧有収率は80%台前半で推移しており、老朽化した
  浄水場や給水装置等の改修を積極的に取り組み、
  有収率向上に努める必要がある。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</si>
</sst>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0.78</c:v>
                </c:pt>
                <c:pt idx="1">
                  <c:v>0.3</c:v>
                </c:pt>
                <c:pt idx="2">
                  <c:v>0.06</c:v>
                </c:pt>
                <c:pt idx="3">
                  <c:v>0.13</c:v>
                </c:pt>
                <c:pt idx="4">
                  <c:v>0.06</c:v>
                </c:pt>
              </c:numCache>
            </c:numRef>
          </c:val>
          <c:extLst>
            <c:ext xmlns:c16="http://schemas.microsoft.com/office/drawing/2014/chart" uri="{C3380CC4-5D6E-409C-BE32-E72D297353CC}">
              <c16:uniqueId val="{00000000-793E-4275-AD4B-086EB268614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793E-4275-AD4B-086EB268614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37.020000000000003</c:v>
                </c:pt>
                <c:pt idx="1">
                  <c:v>37.380000000000003</c:v>
                </c:pt>
                <c:pt idx="2">
                  <c:v>37.590000000000003</c:v>
                </c:pt>
                <c:pt idx="3">
                  <c:v>37.4</c:v>
                </c:pt>
                <c:pt idx="4">
                  <c:v>36.369999999999997</c:v>
                </c:pt>
              </c:numCache>
            </c:numRef>
          </c:val>
          <c:extLst>
            <c:ext xmlns:c16="http://schemas.microsoft.com/office/drawing/2014/chart" uri="{C3380CC4-5D6E-409C-BE32-E72D297353CC}">
              <c16:uniqueId val="{00000000-D899-43D9-8B28-378E1AB53C0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D899-43D9-8B28-378E1AB53C0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82.7</c:v>
                </c:pt>
                <c:pt idx="1">
                  <c:v>83.39</c:v>
                </c:pt>
                <c:pt idx="2">
                  <c:v>82.34</c:v>
                </c:pt>
                <c:pt idx="3">
                  <c:v>80.73</c:v>
                </c:pt>
                <c:pt idx="4">
                  <c:v>82.57</c:v>
                </c:pt>
              </c:numCache>
            </c:numRef>
          </c:val>
          <c:extLst>
            <c:ext xmlns:c16="http://schemas.microsoft.com/office/drawing/2014/chart" uri="{C3380CC4-5D6E-409C-BE32-E72D297353CC}">
              <c16:uniqueId val="{00000000-0067-4286-B235-7C749FB8D6A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0067-4286-B235-7C749FB8D6A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121.53</c:v>
                </c:pt>
                <c:pt idx="1">
                  <c:v>121.98</c:v>
                </c:pt>
                <c:pt idx="2">
                  <c:v>115.86</c:v>
                </c:pt>
                <c:pt idx="3">
                  <c:v>112.07</c:v>
                </c:pt>
                <c:pt idx="4">
                  <c:v>111.91</c:v>
                </c:pt>
              </c:numCache>
            </c:numRef>
          </c:val>
          <c:extLst>
            <c:ext xmlns:c16="http://schemas.microsoft.com/office/drawing/2014/chart" uri="{C3380CC4-5D6E-409C-BE32-E72D297353CC}">
              <c16:uniqueId val="{00000000-AAB9-4249-BC04-75824947E6E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AAB9-4249-BC04-75824947E6E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59.93</c:v>
                </c:pt>
                <c:pt idx="1">
                  <c:v>60.65</c:v>
                </c:pt>
                <c:pt idx="2">
                  <c:v>61.44</c:v>
                </c:pt>
                <c:pt idx="3">
                  <c:v>62.12</c:v>
                </c:pt>
                <c:pt idx="4">
                  <c:v>62.77</c:v>
                </c:pt>
              </c:numCache>
            </c:numRef>
          </c:val>
          <c:extLst>
            <c:ext xmlns:c16="http://schemas.microsoft.com/office/drawing/2014/chart" uri="{C3380CC4-5D6E-409C-BE32-E72D297353CC}">
              <c16:uniqueId val="{00000000-A01B-402E-B79D-F3093D40D85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A01B-402E-B79D-F3093D40D85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23.37</c:v>
                </c:pt>
                <c:pt idx="1">
                  <c:v>22.54</c:v>
                </c:pt>
                <c:pt idx="2">
                  <c:v>22.9</c:v>
                </c:pt>
                <c:pt idx="3">
                  <c:v>24.1</c:v>
                </c:pt>
                <c:pt idx="4">
                  <c:v>25.16</c:v>
                </c:pt>
              </c:numCache>
            </c:numRef>
          </c:val>
          <c:extLst>
            <c:ext xmlns:c16="http://schemas.microsoft.com/office/drawing/2014/chart" uri="{C3380CC4-5D6E-409C-BE32-E72D297353CC}">
              <c16:uniqueId val="{00000000-6B9F-4905-BC1A-129792390B5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6B9F-4905-BC1A-129792390B5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B1-4DEF-8BB3-1CCBDD6C642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7EB1-4DEF-8BB3-1CCBDD6C642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887</c:v>
                </c:pt>
                <c:pt idx="1">
                  <c:v>980.27</c:v>
                </c:pt>
                <c:pt idx="2">
                  <c:v>1047.02</c:v>
                </c:pt>
                <c:pt idx="3">
                  <c:v>1097.48</c:v>
                </c:pt>
                <c:pt idx="4">
                  <c:v>1013.62</c:v>
                </c:pt>
              </c:numCache>
            </c:numRef>
          </c:val>
          <c:extLst>
            <c:ext xmlns:c16="http://schemas.microsoft.com/office/drawing/2014/chart" uri="{C3380CC4-5D6E-409C-BE32-E72D297353CC}">
              <c16:uniqueId val="{00000000-ECC5-4984-B9B6-DAE289B640C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ECC5-4984-B9B6-DAE289B640C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104.52</c:v>
                </c:pt>
                <c:pt idx="1">
                  <c:v>125.09</c:v>
                </c:pt>
                <c:pt idx="2">
                  <c:v>141.72</c:v>
                </c:pt>
                <c:pt idx="3">
                  <c:v>150.97</c:v>
                </c:pt>
                <c:pt idx="4">
                  <c:v>144.62</c:v>
                </c:pt>
              </c:numCache>
            </c:numRef>
          </c:val>
          <c:extLst>
            <c:ext xmlns:c16="http://schemas.microsoft.com/office/drawing/2014/chart" uri="{C3380CC4-5D6E-409C-BE32-E72D297353CC}">
              <c16:uniqueId val="{00000000-333B-4DD8-B852-7E6FF11A168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333B-4DD8-B852-7E6FF11A168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116.39</c:v>
                </c:pt>
                <c:pt idx="1">
                  <c:v>117.11</c:v>
                </c:pt>
                <c:pt idx="2">
                  <c:v>110.78</c:v>
                </c:pt>
                <c:pt idx="3">
                  <c:v>105.89</c:v>
                </c:pt>
                <c:pt idx="4">
                  <c:v>107.95</c:v>
                </c:pt>
              </c:numCache>
            </c:numRef>
          </c:val>
          <c:extLst>
            <c:ext xmlns:c16="http://schemas.microsoft.com/office/drawing/2014/chart" uri="{C3380CC4-5D6E-409C-BE32-E72D297353CC}">
              <c16:uniqueId val="{00000000-4307-4EE1-B4B9-280E12D3FCA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4307-4EE1-B4B9-280E12D3FCA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104.98</c:v>
                </c:pt>
                <c:pt idx="1">
                  <c:v>101.67</c:v>
                </c:pt>
                <c:pt idx="2">
                  <c:v>107.26</c:v>
                </c:pt>
                <c:pt idx="3">
                  <c:v>112.9</c:v>
                </c:pt>
                <c:pt idx="4">
                  <c:v>111.99</c:v>
                </c:pt>
              </c:numCache>
            </c:numRef>
          </c:val>
          <c:extLst>
            <c:ext xmlns:c16="http://schemas.microsoft.com/office/drawing/2014/chart" uri="{C3380CC4-5D6E-409C-BE32-E72D297353CC}">
              <c16:uniqueId val="{00000000-B07B-49FA-B310-3F33E91FFE2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B07B-49FA-B310-3F33E91FFE2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16" zoomScaleNormal="100" workbookViewId="0">
      <selection activeCell="CK44" sqref="CK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5" t="str">
        <f>データ!H6</f>
        <v>群馬県　沼田市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46673</v>
      </c>
      <c r="AM8" s="71"/>
      <c r="AN8" s="71"/>
      <c r="AO8" s="71"/>
      <c r="AP8" s="71"/>
      <c r="AQ8" s="71"/>
      <c r="AR8" s="71"/>
      <c r="AS8" s="71"/>
      <c r="AT8" s="67">
        <f>データ!$S$6</f>
        <v>443.46</v>
      </c>
      <c r="AU8" s="68"/>
      <c r="AV8" s="68"/>
      <c r="AW8" s="68"/>
      <c r="AX8" s="68"/>
      <c r="AY8" s="68"/>
      <c r="AZ8" s="68"/>
      <c r="BA8" s="68"/>
      <c r="BB8" s="70">
        <f>データ!$T$6</f>
        <v>105.25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c r="A10" s="2"/>
      <c r="B10" s="67" t="str">
        <f>データ!$N$6</f>
        <v>-</v>
      </c>
      <c r="C10" s="68"/>
      <c r="D10" s="68"/>
      <c r="E10" s="68"/>
      <c r="F10" s="68"/>
      <c r="G10" s="68"/>
      <c r="H10" s="68"/>
      <c r="I10" s="67">
        <f>データ!$O$6</f>
        <v>84.75</v>
      </c>
      <c r="J10" s="68"/>
      <c r="K10" s="68"/>
      <c r="L10" s="68"/>
      <c r="M10" s="68"/>
      <c r="N10" s="68"/>
      <c r="O10" s="69"/>
      <c r="P10" s="70">
        <f>データ!$P$6</f>
        <v>51.82</v>
      </c>
      <c r="Q10" s="70"/>
      <c r="R10" s="70"/>
      <c r="S10" s="70"/>
      <c r="T10" s="70"/>
      <c r="U10" s="70"/>
      <c r="V10" s="70"/>
      <c r="W10" s="71">
        <f>データ!$Q$6</f>
        <v>2510</v>
      </c>
      <c r="X10" s="71"/>
      <c r="Y10" s="71"/>
      <c r="Z10" s="71"/>
      <c r="AA10" s="71"/>
      <c r="AB10" s="71"/>
      <c r="AC10" s="71"/>
      <c r="AD10" s="2"/>
      <c r="AE10" s="2"/>
      <c r="AF10" s="2"/>
      <c r="AG10" s="2"/>
      <c r="AH10" s="4"/>
      <c r="AI10" s="4"/>
      <c r="AJ10" s="4"/>
      <c r="AK10" s="4"/>
      <c r="AL10" s="71">
        <f>データ!$U$6</f>
        <v>24086</v>
      </c>
      <c r="AM10" s="71"/>
      <c r="AN10" s="71"/>
      <c r="AO10" s="71"/>
      <c r="AP10" s="71"/>
      <c r="AQ10" s="71"/>
      <c r="AR10" s="71"/>
      <c r="AS10" s="71"/>
      <c r="AT10" s="67">
        <f>データ!$V$6</f>
        <v>9.85</v>
      </c>
      <c r="AU10" s="68"/>
      <c r="AV10" s="68"/>
      <c r="AW10" s="68"/>
      <c r="AX10" s="68"/>
      <c r="AY10" s="68"/>
      <c r="AZ10" s="68"/>
      <c r="BA10" s="68"/>
      <c r="BB10" s="70">
        <f>データ!$W$6</f>
        <v>2445.2800000000002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34.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nDf/n6NccmTTWRo49C4uH17TzCxo5sYEnm8tB6tbsU5zoYeNc4f4NEriSRNQrJJB84ELWsgAmn3S4+7zJOcWJg==" saltValue="vPQud9ERS+zFOMhwMYrF1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c r="A6" s="29" t="s">
        <v>91</v>
      </c>
      <c r="B6" s="34">
        <f>B7</f>
        <v>2020</v>
      </c>
      <c r="C6" s="34">
        <f t="shared" ref="C6:W6" si="3">C7</f>
        <v>102067</v>
      </c>
      <c r="D6" s="34">
        <f t="shared" si="3"/>
        <v>46</v>
      </c>
      <c r="E6" s="34">
        <f t="shared" si="3"/>
        <v>1</v>
      </c>
      <c r="F6" s="34">
        <f t="shared" si="3"/>
        <v>0</v>
      </c>
      <c r="G6" s="34">
        <f t="shared" si="3"/>
        <v>1</v>
      </c>
      <c r="H6" s="34" t="str">
        <f t="shared" si="3"/>
        <v>群馬県　沼田市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84.75</v>
      </c>
      <c r="P6" s="35">
        <f t="shared" si="3"/>
        <v>51.82</v>
      </c>
      <c r="Q6" s="35">
        <f t="shared" si="3"/>
        <v>2510</v>
      </c>
      <c r="R6" s="35">
        <f t="shared" si="3"/>
        <v>46673</v>
      </c>
      <c r="S6" s="35">
        <f t="shared" si="3"/>
        <v>443.46</v>
      </c>
      <c r="T6" s="35">
        <f t="shared" si="3"/>
        <v>105.25</v>
      </c>
      <c r="U6" s="35">
        <f t="shared" si="3"/>
        <v>24086</v>
      </c>
      <c r="V6" s="35">
        <f t="shared" si="3"/>
        <v>9.85</v>
      </c>
      <c r="W6" s="35">
        <f t="shared" si="3"/>
        <v>2445.2800000000002</v>
      </c>
      <c r="X6" s="36">
        <f>IF(X7="",NA(),X7)</f>
        <v>121.53</v>
      </c>
      <c r="Y6" s="36">
        <f t="shared" ref="Y6:AG6" si="4">IF(Y7="",NA(),Y7)</f>
        <v>121.98</v>
      </c>
      <c r="Z6" s="36">
        <f t="shared" si="4"/>
        <v>115.86</v>
      </c>
      <c r="AA6" s="36">
        <f t="shared" si="4"/>
        <v>112.07</v>
      </c>
      <c r="AB6" s="36">
        <f t="shared" si="4"/>
        <v>111.91</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887</v>
      </c>
      <c r="AU6" s="36">
        <f t="shared" ref="AU6:BC6" si="6">IF(AU7="",NA(),AU7)</f>
        <v>980.27</v>
      </c>
      <c r="AV6" s="36">
        <f t="shared" si="6"/>
        <v>1047.02</v>
      </c>
      <c r="AW6" s="36">
        <f t="shared" si="6"/>
        <v>1097.48</v>
      </c>
      <c r="AX6" s="36">
        <f t="shared" si="6"/>
        <v>1013.62</v>
      </c>
      <c r="AY6" s="36">
        <f t="shared" si="6"/>
        <v>384.34</v>
      </c>
      <c r="AZ6" s="36">
        <f t="shared" si="6"/>
        <v>359.47</v>
      </c>
      <c r="BA6" s="36">
        <f t="shared" si="6"/>
        <v>369.69</v>
      </c>
      <c r="BB6" s="36">
        <f t="shared" si="6"/>
        <v>379.08</v>
      </c>
      <c r="BC6" s="36">
        <f t="shared" si="6"/>
        <v>367.55</v>
      </c>
      <c r="BD6" s="35" t="str">
        <f>IF(BD7="","",IF(BD7="-","【-】","【"&amp;SUBSTITUTE(TEXT(BD7,"#,##0.00"),"-","△")&amp;"】"))</f>
        <v>【260.31】</v>
      </c>
      <c r="BE6" s="36">
        <f>IF(BE7="",NA(),BE7)</f>
        <v>104.52</v>
      </c>
      <c r="BF6" s="36">
        <f t="shared" ref="BF6:BN6" si="7">IF(BF7="",NA(),BF7)</f>
        <v>125.09</v>
      </c>
      <c r="BG6" s="36">
        <f t="shared" si="7"/>
        <v>141.72</v>
      </c>
      <c r="BH6" s="36">
        <f t="shared" si="7"/>
        <v>150.97</v>
      </c>
      <c r="BI6" s="36">
        <f t="shared" si="7"/>
        <v>144.62</v>
      </c>
      <c r="BJ6" s="36">
        <f t="shared" si="7"/>
        <v>380.58</v>
      </c>
      <c r="BK6" s="36">
        <f t="shared" si="7"/>
        <v>401.79</v>
      </c>
      <c r="BL6" s="36">
        <f t="shared" si="7"/>
        <v>402.99</v>
      </c>
      <c r="BM6" s="36">
        <f t="shared" si="7"/>
        <v>398.98</v>
      </c>
      <c r="BN6" s="36">
        <f t="shared" si="7"/>
        <v>418.68</v>
      </c>
      <c r="BO6" s="35" t="str">
        <f>IF(BO7="","",IF(BO7="-","【-】","【"&amp;SUBSTITUTE(TEXT(BO7,"#,##0.00"),"-","△")&amp;"】"))</f>
        <v>【275.67】</v>
      </c>
      <c r="BP6" s="36">
        <f>IF(BP7="",NA(),BP7)</f>
        <v>116.39</v>
      </c>
      <c r="BQ6" s="36">
        <f t="shared" ref="BQ6:BY6" si="8">IF(BQ7="",NA(),BQ7)</f>
        <v>117.11</v>
      </c>
      <c r="BR6" s="36">
        <f t="shared" si="8"/>
        <v>110.78</v>
      </c>
      <c r="BS6" s="36">
        <f t="shared" si="8"/>
        <v>105.89</v>
      </c>
      <c r="BT6" s="36">
        <f t="shared" si="8"/>
        <v>107.95</v>
      </c>
      <c r="BU6" s="36">
        <f t="shared" si="8"/>
        <v>102.38</v>
      </c>
      <c r="BV6" s="36">
        <f t="shared" si="8"/>
        <v>100.12</v>
      </c>
      <c r="BW6" s="36">
        <f t="shared" si="8"/>
        <v>98.66</v>
      </c>
      <c r="BX6" s="36">
        <f t="shared" si="8"/>
        <v>98.64</v>
      </c>
      <c r="BY6" s="36">
        <f t="shared" si="8"/>
        <v>94.78</v>
      </c>
      <c r="BZ6" s="35" t="str">
        <f>IF(BZ7="","",IF(BZ7="-","【-】","【"&amp;SUBSTITUTE(TEXT(BZ7,"#,##0.00"),"-","△")&amp;"】"))</f>
        <v>【100.05】</v>
      </c>
      <c r="CA6" s="36">
        <f>IF(CA7="",NA(),CA7)</f>
        <v>104.98</v>
      </c>
      <c r="CB6" s="36">
        <f t="shared" ref="CB6:CJ6" si="9">IF(CB7="",NA(),CB7)</f>
        <v>101.67</v>
      </c>
      <c r="CC6" s="36">
        <f t="shared" si="9"/>
        <v>107.26</v>
      </c>
      <c r="CD6" s="36">
        <f t="shared" si="9"/>
        <v>112.9</v>
      </c>
      <c r="CE6" s="36">
        <f t="shared" si="9"/>
        <v>111.99</v>
      </c>
      <c r="CF6" s="36">
        <f t="shared" si="9"/>
        <v>168.67</v>
      </c>
      <c r="CG6" s="36">
        <f t="shared" si="9"/>
        <v>174.97</v>
      </c>
      <c r="CH6" s="36">
        <f t="shared" si="9"/>
        <v>178.59</v>
      </c>
      <c r="CI6" s="36">
        <f t="shared" si="9"/>
        <v>178.92</v>
      </c>
      <c r="CJ6" s="36">
        <f t="shared" si="9"/>
        <v>181.3</v>
      </c>
      <c r="CK6" s="35" t="str">
        <f>IF(CK7="","",IF(CK7="-","【-】","【"&amp;SUBSTITUTE(TEXT(CK7,"#,##0.00"),"-","△")&amp;"】"))</f>
        <v>【166.40】</v>
      </c>
      <c r="CL6" s="36">
        <f>IF(CL7="",NA(),CL7)</f>
        <v>37.020000000000003</v>
      </c>
      <c r="CM6" s="36">
        <f t="shared" ref="CM6:CU6" si="10">IF(CM7="",NA(),CM7)</f>
        <v>37.380000000000003</v>
      </c>
      <c r="CN6" s="36">
        <f t="shared" si="10"/>
        <v>37.590000000000003</v>
      </c>
      <c r="CO6" s="36">
        <f t="shared" si="10"/>
        <v>37.4</v>
      </c>
      <c r="CP6" s="36">
        <f t="shared" si="10"/>
        <v>36.369999999999997</v>
      </c>
      <c r="CQ6" s="36">
        <f t="shared" si="10"/>
        <v>54.92</v>
      </c>
      <c r="CR6" s="36">
        <f t="shared" si="10"/>
        <v>55.63</v>
      </c>
      <c r="CS6" s="36">
        <f t="shared" si="10"/>
        <v>55.03</v>
      </c>
      <c r="CT6" s="36">
        <f t="shared" si="10"/>
        <v>55.14</v>
      </c>
      <c r="CU6" s="36">
        <f t="shared" si="10"/>
        <v>55.89</v>
      </c>
      <c r="CV6" s="35" t="str">
        <f>IF(CV7="","",IF(CV7="-","【-】","【"&amp;SUBSTITUTE(TEXT(CV7,"#,##0.00"),"-","△")&amp;"】"))</f>
        <v>【60.69】</v>
      </c>
      <c r="CW6" s="36">
        <f>IF(CW7="",NA(),CW7)</f>
        <v>82.7</v>
      </c>
      <c r="CX6" s="36">
        <f t="shared" ref="CX6:DF6" si="11">IF(CX7="",NA(),CX7)</f>
        <v>83.39</v>
      </c>
      <c r="CY6" s="36">
        <f t="shared" si="11"/>
        <v>82.34</v>
      </c>
      <c r="CZ6" s="36">
        <f t="shared" si="11"/>
        <v>80.73</v>
      </c>
      <c r="DA6" s="36">
        <f t="shared" si="11"/>
        <v>82.57</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59.93</v>
      </c>
      <c r="DI6" s="36">
        <f t="shared" ref="DI6:DQ6" si="12">IF(DI7="",NA(),DI7)</f>
        <v>60.65</v>
      </c>
      <c r="DJ6" s="36">
        <f t="shared" si="12"/>
        <v>61.44</v>
      </c>
      <c r="DK6" s="36">
        <f t="shared" si="12"/>
        <v>62.12</v>
      </c>
      <c r="DL6" s="36">
        <f t="shared" si="12"/>
        <v>62.77</v>
      </c>
      <c r="DM6" s="36">
        <f t="shared" si="12"/>
        <v>48.49</v>
      </c>
      <c r="DN6" s="36">
        <f t="shared" si="12"/>
        <v>48.05</v>
      </c>
      <c r="DO6" s="36">
        <f t="shared" si="12"/>
        <v>48.87</v>
      </c>
      <c r="DP6" s="36">
        <f t="shared" si="12"/>
        <v>49.92</v>
      </c>
      <c r="DQ6" s="36">
        <f t="shared" si="12"/>
        <v>50.63</v>
      </c>
      <c r="DR6" s="35" t="str">
        <f>IF(DR7="","",IF(DR7="-","【-】","【"&amp;SUBSTITUTE(TEXT(DR7,"#,##0.00"),"-","△")&amp;"】"))</f>
        <v>【50.19】</v>
      </c>
      <c r="DS6" s="36">
        <f>IF(DS7="",NA(),DS7)</f>
        <v>23.37</v>
      </c>
      <c r="DT6" s="36">
        <f t="shared" ref="DT6:EB6" si="13">IF(DT7="",NA(),DT7)</f>
        <v>22.54</v>
      </c>
      <c r="DU6" s="36">
        <f t="shared" si="13"/>
        <v>22.9</v>
      </c>
      <c r="DV6" s="36">
        <f t="shared" si="13"/>
        <v>24.1</v>
      </c>
      <c r="DW6" s="36">
        <f t="shared" si="13"/>
        <v>25.16</v>
      </c>
      <c r="DX6" s="36">
        <f t="shared" si="13"/>
        <v>12.79</v>
      </c>
      <c r="DY6" s="36">
        <f t="shared" si="13"/>
        <v>13.39</v>
      </c>
      <c r="DZ6" s="36">
        <f t="shared" si="13"/>
        <v>14.85</v>
      </c>
      <c r="EA6" s="36">
        <f t="shared" si="13"/>
        <v>16.88</v>
      </c>
      <c r="EB6" s="36">
        <f t="shared" si="13"/>
        <v>18.28</v>
      </c>
      <c r="EC6" s="35" t="str">
        <f>IF(EC7="","",IF(EC7="-","【-】","【"&amp;SUBSTITUTE(TEXT(EC7,"#,##0.00"),"-","△")&amp;"】"))</f>
        <v>【20.63】</v>
      </c>
      <c r="ED6" s="36">
        <f>IF(ED7="",NA(),ED7)</f>
        <v>0.78</v>
      </c>
      <c r="EE6" s="36">
        <f t="shared" ref="EE6:EM6" si="14">IF(EE7="",NA(),EE7)</f>
        <v>0.3</v>
      </c>
      <c r="EF6" s="36">
        <f t="shared" si="14"/>
        <v>0.06</v>
      </c>
      <c r="EG6" s="36">
        <f t="shared" si="14"/>
        <v>0.13</v>
      </c>
      <c r="EH6" s="36">
        <f t="shared" si="14"/>
        <v>0.06</v>
      </c>
      <c r="EI6" s="36">
        <f t="shared" si="14"/>
        <v>0.71</v>
      </c>
      <c r="EJ6" s="36">
        <f t="shared" si="14"/>
        <v>0.54</v>
      </c>
      <c r="EK6" s="36">
        <f t="shared" si="14"/>
        <v>0.5</v>
      </c>
      <c r="EL6" s="36">
        <f t="shared" si="14"/>
        <v>0.52</v>
      </c>
      <c r="EM6" s="36">
        <f t="shared" si="14"/>
        <v>0.53</v>
      </c>
      <c r="EN6" s="35" t="str">
        <f>IF(EN7="","",IF(EN7="-","【-】","【"&amp;SUBSTITUTE(TEXT(EN7,"#,##0.00"),"-","△")&amp;"】"))</f>
        <v>【0.69】</v>
      </c>
    </row>
    <row r="7" spans="1:144" s="37" customFormat="1">
      <c r="A7" s="29"/>
      <c r="B7" s="38">
        <v>2020</v>
      </c>
      <c r="C7" s="38">
        <v>102067</v>
      </c>
      <c r="D7" s="38">
        <v>46</v>
      </c>
      <c r="E7" s="38">
        <v>1</v>
      </c>
      <c r="F7" s="38">
        <v>0</v>
      </c>
      <c r="G7" s="38">
        <v>1</v>
      </c>
      <c r="H7" s="38" t="s">
        <v>92</v>
      </c>
      <c r="I7" s="38" t="s">
        <v>93</v>
      </c>
      <c r="J7" s="38" t="s">
        <v>94</v>
      </c>
      <c r="K7" s="38" t="s">
        <v>95</v>
      </c>
      <c r="L7" s="38" t="s">
        <v>96</v>
      </c>
      <c r="M7" s="38" t="s">
        <v>97</v>
      </c>
      <c r="N7" s="39" t="s">
        <v>98</v>
      </c>
      <c r="O7" s="39">
        <v>84.75</v>
      </c>
      <c r="P7" s="39">
        <v>51.82</v>
      </c>
      <c r="Q7" s="39">
        <v>2510</v>
      </c>
      <c r="R7" s="39">
        <v>46673</v>
      </c>
      <c r="S7" s="39">
        <v>443.46</v>
      </c>
      <c r="T7" s="39">
        <v>105.25</v>
      </c>
      <c r="U7" s="39">
        <v>24086</v>
      </c>
      <c r="V7" s="39">
        <v>9.85</v>
      </c>
      <c r="W7" s="39">
        <v>2445.2800000000002</v>
      </c>
      <c r="X7" s="39">
        <v>121.53</v>
      </c>
      <c r="Y7" s="39">
        <v>121.98</v>
      </c>
      <c r="Z7" s="39">
        <v>115.86</v>
      </c>
      <c r="AA7" s="39">
        <v>112.07</v>
      </c>
      <c r="AB7" s="39">
        <v>111.91</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887</v>
      </c>
      <c r="AU7" s="39">
        <v>980.27</v>
      </c>
      <c r="AV7" s="39">
        <v>1047.02</v>
      </c>
      <c r="AW7" s="39">
        <v>1097.48</v>
      </c>
      <c r="AX7" s="39">
        <v>1013.62</v>
      </c>
      <c r="AY7" s="39">
        <v>384.34</v>
      </c>
      <c r="AZ7" s="39">
        <v>359.47</v>
      </c>
      <c r="BA7" s="39">
        <v>369.69</v>
      </c>
      <c r="BB7" s="39">
        <v>379.08</v>
      </c>
      <c r="BC7" s="39">
        <v>367.55</v>
      </c>
      <c r="BD7" s="39">
        <v>260.31</v>
      </c>
      <c r="BE7" s="39">
        <v>104.52</v>
      </c>
      <c r="BF7" s="39">
        <v>125.09</v>
      </c>
      <c r="BG7" s="39">
        <v>141.72</v>
      </c>
      <c r="BH7" s="39">
        <v>150.97</v>
      </c>
      <c r="BI7" s="39">
        <v>144.62</v>
      </c>
      <c r="BJ7" s="39">
        <v>380.58</v>
      </c>
      <c r="BK7" s="39">
        <v>401.79</v>
      </c>
      <c r="BL7" s="39">
        <v>402.99</v>
      </c>
      <c r="BM7" s="39">
        <v>398.98</v>
      </c>
      <c r="BN7" s="39">
        <v>418.68</v>
      </c>
      <c r="BO7" s="39">
        <v>275.67</v>
      </c>
      <c r="BP7" s="39">
        <v>116.39</v>
      </c>
      <c r="BQ7" s="39">
        <v>117.11</v>
      </c>
      <c r="BR7" s="39">
        <v>110.78</v>
      </c>
      <c r="BS7" s="39">
        <v>105.89</v>
      </c>
      <c r="BT7" s="39">
        <v>107.95</v>
      </c>
      <c r="BU7" s="39">
        <v>102.38</v>
      </c>
      <c r="BV7" s="39">
        <v>100.12</v>
      </c>
      <c r="BW7" s="39">
        <v>98.66</v>
      </c>
      <c r="BX7" s="39">
        <v>98.64</v>
      </c>
      <c r="BY7" s="39">
        <v>94.78</v>
      </c>
      <c r="BZ7" s="39">
        <v>100.05</v>
      </c>
      <c r="CA7" s="39">
        <v>104.98</v>
      </c>
      <c r="CB7" s="39">
        <v>101.67</v>
      </c>
      <c r="CC7" s="39">
        <v>107.26</v>
      </c>
      <c r="CD7" s="39">
        <v>112.9</v>
      </c>
      <c r="CE7" s="39">
        <v>111.99</v>
      </c>
      <c r="CF7" s="39">
        <v>168.67</v>
      </c>
      <c r="CG7" s="39">
        <v>174.97</v>
      </c>
      <c r="CH7" s="39">
        <v>178.59</v>
      </c>
      <c r="CI7" s="39">
        <v>178.92</v>
      </c>
      <c r="CJ7" s="39">
        <v>181.3</v>
      </c>
      <c r="CK7" s="39">
        <v>166.4</v>
      </c>
      <c r="CL7" s="39">
        <v>37.020000000000003</v>
      </c>
      <c r="CM7" s="39">
        <v>37.380000000000003</v>
      </c>
      <c r="CN7" s="39">
        <v>37.590000000000003</v>
      </c>
      <c r="CO7" s="39">
        <v>37.4</v>
      </c>
      <c r="CP7" s="39">
        <v>36.369999999999997</v>
      </c>
      <c r="CQ7" s="39">
        <v>54.92</v>
      </c>
      <c r="CR7" s="39">
        <v>55.63</v>
      </c>
      <c r="CS7" s="39">
        <v>55.03</v>
      </c>
      <c r="CT7" s="39">
        <v>55.14</v>
      </c>
      <c r="CU7" s="39">
        <v>55.89</v>
      </c>
      <c r="CV7" s="39">
        <v>60.69</v>
      </c>
      <c r="CW7" s="39">
        <v>82.7</v>
      </c>
      <c r="CX7" s="39">
        <v>83.39</v>
      </c>
      <c r="CY7" s="39">
        <v>82.34</v>
      </c>
      <c r="CZ7" s="39">
        <v>80.73</v>
      </c>
      <c r="DA7" s="39">
        <v>82.57</v>
      </c>
      <c r="DB7" s="39">
        <v>82.66</v>
      </c>
      <c r="DC7" s="39">
        <v>82.04</v>
      </c>
      <c r="DD7" s="39">
        <v>81.900000000000006</v>
      </c>
      <c r="DE7" s="39">
        <v>81.39</v>
      </c>
      <c r="DF7" s="39">
        <v>81.27</v>
      </c>
      <c r="DG7" s="39">
        <v>89.82</v>
      </c>
      <c r="DH7" s="39">
        <v>59.93</v>
      </c>
      <c r="DI7" s="39">
        <v>60.65</v>
      </c>
      <c r="DJ7" s="39">
        <v>61.44</v>
      </c>
      <c r="DK7" s="39">
        <v>62.12</v>
      </c>
      <c r="DL7" s="39">
        <v>62.77</v>
      </c>
      <c r="DM7" s="39">
        <v>48.49</v>
      </c>
      <c r="DN7" s="39">
        <v>48.05</v>
      </c>
      <c r="DO7" s="39">
        <v>48.87</v>
      </c>
      <c r="DP7" s="39">
        <v>49.92</v>
      </c>
      <c r="DQ7" s="39">
        <v>50.63</v>
      </c>
      <c r="DR7" s="39">
        <v>50.19</v>
      </c>
      <c r="DS7" s="39">
        <v>23.37</v>
      </c>
      <c r="DT7" s="39">
        <v>22.54</v>
      </c>
      <c r="DU7" s="39">
        <v>22.9</v>
      </c>
      <c r="DV7" s="39">
        <v>24.1</v>
      </c>
      <c r="DW7" s="39">
        <v>25.16</v>
      </c>
      <c r="DX7" s="39">
        <v>12.79</v>
      </c>
      <c r="DY7" s="39">
        <v>13.39</v>
      </c>
      <c r="DZ7" s="39">
        <v>14.85</v>
      </c>
      <c r="EA7" s="39">
        <v>16.88</v>
      </c>
      <c r="EB7" s="39">
        <v>18.28</v>
      </c>
      <c r="EC7" s="39">
        <v>20.63</v>
      </c>
      <c r="ED7" s="39">
        <v>0.78</v>
      </c>
      <c r="EE7" s="39">
        <v>0.3</v>
      </c>
      <c r="EF7" s="39">
        <v>0.06</v>
      </c>
      <c r="EG7" s="39">
        <v>0.13</v>
      </c>
      <c r="EH7" s="39">
        <v>0.06</v>
      </c>
      <c r="EI7" s="39">
        <v>0.71</v>
      </c>
      <c r="EJ7" s="39">
        <v>0.54</v>
      </c>
      <c r="EK7" s="39">
        <v>0.5</v>
      </c>
      <c r="EL7" s="39">
        <v>0.52</v>
      </c>
      <c r="EM7" s="39">
        <v>0.53</v>
      </c>
      <c r="EN7" s="39">
        <v>0.69</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c r="B11">
        <v>4</v>
      </c>
      <c r="C11">
        <v>3</v>
      </c>
      <c r="D11">
        <v>2</v>
      </c>
      <c r="E11">
        <v>1</v>
      </c>
      <c r="F11">
        <v>0</v>
      </c>
      <c r="G11" t="s">
        <v>104</v>
      </c>
    </row>
    <row r="12" spans="1:144">
      <c r="B12">
        <v>1</v>
      </c>
      <c r="C12">
        <v>1</v>
      </c>
      <c r="D12">
        <v>1</v>
      </c>
      <c r="E12">
        <v>1</v>
      </c>
      <c r="F12">
        <v>2</v>
      </c>
      <c r="G12" t="s">
        <v>105</v>
      </c>
    </row>
    <row r="13" spans="1:144">
      <c r="B13" t="s">
        <v>106</v>
      </c>
      <c r="C13" t="s">
        <v>107</v>
      </c>
      <c r="D13" t="s">
        <v>106</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沼田市</cp:lastModifiedBy>
  <cp:lastPrinted>2022-01-24T05:02:42Z</cp:lastPrinted>
  <dcterms:created xsi:type="dcterms:W3CDTF">2021-12-03T06:45:56Z</dcterms:created>
  <dcterms:modified xsi:type="dcterms:W3CDTF">2022-01-24T05:02:43Z</dcterms:modified>
  <cp:category/>
</cp:coreProperties>
</file>