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南雲\R2管理係長業務\財政課報告用\経営比較分析表\"/>
    </mc:Choice>
  </mc:AlternateContent>
  <workbookProtection workbookAlgorithmName="SHA-512" workbookHashValue="KbdxKONdIBOlQwJJs/Ih1WHmbzaNoM7At0gvERwb/FX3FZzSd9KQz9eNBdnkg2Hk4Duj5KZNhFfqjP3LAqNHHQ==" workbookSaltValue="i1iip4QjAOa8F/mejLIqag==" workbookSpinCount="100000" lockStructure="1"/>
  <bookViews>
    <workbookView xWindow="0" yWindow="0" windowWidth="28800" windowHeight="115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<sst xmlns="http://schemas.openxmlformats.org/spreadsheetml/2006/main" count="228" uniqueCount="114">
  <si>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</si>
  <si>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</si>
  <si>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</si>
  <si>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</si>
  <si>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</si>
  <si>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</si>
  <si>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</si>
  <si>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</si>
  <si>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</si>
  <si>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</si>
  <si>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</si>
  <si>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</si>
  <si>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</si>
  <si>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</si>
  <si>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</si>
  <si>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</si>
  <si>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</si>
  <si>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</si>
  <si>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</si>
  <si>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</si>
  <si>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</si>
  <si>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</si>
  <si>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</si>
  <si>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</si>
  <si>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</si>
  <si>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</si>
  <si>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</si>
  <si>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</si>
  <si>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</si>
  <si>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</si>
  <si>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</si>
  <si>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</si>
  <si>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</si>
  <si>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</si>
  <si>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</si>
  <si>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</si>
  <si>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</si>
  <si>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</si>
  <si>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</si>
  <si>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</si>
  <si>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</si>
  <si>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</si>
  <si>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</si>
  <si>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</si>
  <si>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</si>
  <si>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</si>
  <si>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</si>
  <si>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</si>
  <si>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</si>
  <si>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</si>
  <si>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</si>
  <si>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</si>
  <si>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</si>
  <si>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</si>
  <si>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</si>
  <si>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</si>
  <si>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</si>
  <si>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</si>
  <si>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</si>
  <si>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</si>
  <si>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</si>
  <si>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</si>
  <si>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</si>
  <si>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</si>
  <si>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</si>
  <si>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</si>
  <si>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</si>
  <si>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</si>
  <si>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</si>
  <si>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</si>
  <si>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</si>
  <si>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</si>
  <si>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</si>
  <si>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</si>
  <si>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</si>
  <si>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</si>
  <si>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</si>
  <si>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</si>
  <si>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</si>
  <si>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</si>
  <si>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</si>
  <si>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</si>
  <si>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</si>
  <si>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</si>
  <si>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</si>
  <si>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</si>
  <si>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</si>
  <si>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</si>
  <si>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</si>
  <si>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</si>
  <si>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</si>
  <si>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</si>
  <si>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</si>
  <si>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</si>
  <si>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</si>
  <si>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</si>
  <si>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</si>
  <si>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</si>
  <si>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</si>
  <si>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</si>
  <si>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</si>
  <si>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</si>
  <si>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</si>
  <si>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</si>
  <si>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</si>
  <si>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</si>
  <si>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</si>
  <si>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</si>
  <si>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</si>
  <si>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</si>
  <si>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</si>
  <si>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①経常収益比率は110%台となっており、その収益のほとんどが給水収益であり安定していることが分かる。
②累積欠損金比率は0%であり欠損金が無いことが分かる。
③流動比率は1,000%超となっており、類似団体の平均値を上回っていることが分かる。現在、短期的な債務については支払い能力があることが分かる。
④企業債を活用して施設の更新を行っているところであるが、残高対給水収益比率は類似団体と比較すると低く抑えられている｡
⑤料金回収率は100%を超えており、給水に係る費用を給水収益で賄えているがことが分かる。
⑥給水原価は類似団体と比較すると66円以上安く利用者にとって生活にやさしい水となっている。
⑦施設利用率はほぼ40%で推移しており類似団体と比較すると利用率が悪い。施設更新は給水人口に応じた規模を検討する必要がある。
⑧有収率は80%台前半で推移しており、類似団体と比較すると施設の稼働状況が収益に反映されていないことが分かる。配水管漏水調査、老朽管更新等に積極的に取り組み率向上に努める必要がある。</t>
    <phoneticPr fontId="4"/>
  </si>
  <si>
    <t>①有形固定資産減価償却率は62%であり、類似団体と比較すると老朽化が進んでいるため、今後は積極的に施設、管路の更新を行わなければならない。
②管路経年化率は24%台と高く類似団体と比較しても耐用年数を超えている管路の率がかなり高い状況にあることから計画的な管路更新が必要である。今後、更新等に必要な財源の確保(企業債の活用)や経営に与える影響等を踏まえた分析を行う必要がある。
③管路更新率は類似団体と比較すると大幅に遅れている。職員不足等により計画的な更新に不都合が生じ、毎年の上下動が激しい状況である。今後も経営戦略に伴い計画どおりに更新工事を実施する必要がある。</t>
    <phoneticPr fontId="4"/>
  </si>
  <si>
    <t xml:space="preserve"> 料金や給水規模については余裕が見られるが、老朽施設の更新等が思うように進んでいないことが本市の一番の課題である。今後は経営戦略を通した計画的な事業運営が必須である。人口減少に伴い給水収益も減少してきており、水道事業全体のビジョン等もあわせて見直し、施設整備を行い、安心安全な水道水を安定かつ永続的に供給できるように努めていく必要がある。</t>
    <rPh sb="62" eb="64">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</si>
</sst>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0.78</c:v>
                </c:pt>
                <c:pt idx="2">
                  <c:v>0.3</c:v>
                </c:pt>
                <c:pt idx="3">
                  <c:v>0.06</c:v>
                </c:pt>
                <c:pt idx="4">
                  <c:v>0.13</c:v>
                </c:pt>
              </c:numCache>
            </c:numRef>
          </c:val>
          <c:extLst>
            <c:ext xmlns:c16="http://schemas.microsoft.com/office/drawing/2014/chart" uri="{C3380CC4-5D6E-409C-BE32-E72D297353CC}">
              <c16:uniqueId val="{00000000-C905-4C27-9605-D45E541383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905-4C27-9605-D45E541383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37.72</c:v>
                </c:pt>
                <c:pt idx="1">
                  <c:v>37.020000000000003</c:v>
                </c:pt>
                <c:pt idx="2">
                  <c:v>37.380000000000003</c:v>
                </c:pt>
                <c:pt idx="3">
                  <c:v>37.590000000000003</c:v>
                </c:pt>
                <c:pt idx="4">
                  <c:v>37.4</c:v>
                </c:pt>
              </c:numCache>
            </c:numRef>
          </c:val>
          <c:extLst>
            <c:ext xmlns:c16="http://schemas.microsoft.com/office/drawing/2014/chart" uri="{C3380CC4-5D6E-409C-BE32-E72D297353CC}">
              <c16:uniqueId val="{00000000-14F1-4EED-AB0D-32B77CA7EE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4F1-4EED-AB0D-32B77CA7EE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86.25</c:v>
                </c:pt>
                <c:pt idx="1">
                  <c:v>82.7</c:v>
                </c:pt>
                <c:pt idx="2">
                  <c:v>83.39</c:v>
                </c:pt>
                <c:pt idx="3">
                  <c:v>82.34</c:v>
                </c:pt>
                <c:pt idx="4">
                  <c:v>80.73</c:v>
                </c:pt>
              </c:numCache>
            </c:numRef>
          </c:val>
          <c:extLst>
            <c:ext xmlns:c16="http://schemas.microsoft.com/office/drawing/2014/chart" uri="{C3380CC4-5D6E-409C-BE32-E72D297353CC}">
              <c16:uniqueId val="{00000000-4107-4012-87A2-491EC1D21D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107-4012-87A2-491EC1D21D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131.47</c:v>
                </c:pt>
                <c:pt idx="1">
                  <c:v>121.53</c:v>
                </c:pt>
                <c:pt idx="2">
                  <c:v>121.98</c:v>
                </c:pt>
                <c:pt idx="3">
                  <c:v>115.86</c:v>
                </c:pt>
                <c:pt idx="4">
                  <c:v>112.07</c:v>
                </c:pt>
              </c:numCache>
            </c:numRef>
          </c:val>
          <c:extLst>
            <c:ext xmlns:c16="http://schemas.microsoft.com/office/drawing/2014/chart" uri="{C3380CC4-5D6E-409C-BE32-E72D297353CC}">
              <c16:uniqueId val="{00000000-E0A7-4231-8C5B-A6AB6470DC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0A7-4231-8C5B-A6AB6470DC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58.89</c:v>
                </c:pt>
                <c:pt idx="1">
                  <c:v>59.93</c:v>
                </c:pt>
                <c:pt idx="2">
                  <c:v>60.65</c:v>
                </c:pt>
                <c:pt idx="3">
                  <c:v>61.44</c:v>
                </c:pt>
                <c:pt idx="4">
                  <c:v>62.12</c:v>
                </c:pt>
              </c:numCache>
            </c:numRef>
          </c:val>
          <c:extLst>
            <c:ext xmlns:c16="http://schemas.microsoft.com/office/drawing/2014/chart" uri="{C3380CC4-5D6E-409C-BE32-E72D297353CC}">
              <c16:uniqueId val="{00000000-ACD6-49C7-87E4-CB5D6AA4BC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CD6-49C7-87E4-CB5D6AA4BC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27.14</c:v>
                </c:pt>
                <c:pt idx="1">
                  <c:v>23.37</c:v>
                </c:pt>
                <c:pt idx="2">
                  <c:v>22.54</c:v>
                </c:pt>
                <c:pt idx="3">
                  <c:v>22.9</c:v>
                </c:pt>
                <c:pt idx="4">
                  <c:v>24.1</c:v>
                </c:pt>
              </c:numCache>
            </c:numRef>
          </c:val>
          <c:extLst>
            <c:ext xmlns:c16="http://schemas.microsoft.com/office/drawing/2014/chart" uri="{C3380CC4-5D6E-409C-BE32-E72D297353CC}">
              <c16:uniqueId val="{00000000-003A-4D5D-853D-4987B22B60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003A-4D5D-853D-4987B22B60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3-40C1-A9B7-D949B8B164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FD3-40C1-A9B7-D949B8B164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979.69</c:v>
                </c:pt>
                <c:pt idx="1">
                  <c:v>887</c:v>
                </c:pt>
                <c:pt idx="2">
                  <c:v>980.27</c:v>
                </c:pt>
                <c:pt idx="3">
                  <c:v>1047.02</c:v>
                </c:pt>
                <c:pt idx="4">
                  <c:v>1097.48</c:v>
                </c:pt>
              </c:numCache>
            </c:numRef>
          </c:val>
          <c:extLst>
            <c:ext xmlns:c16="http://schemas.microsoft.com/office/drawing/2014/chart" uri="{C3380CC4-5D6E-409C-BE32-E72D297353CC}">
              <c16:uniqueId val="{00000000-9DD7-4F2C-85C6-3B9867E614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DD7-4F2C-85C6-3B9867E614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85.07</c:v>
                </c:pt>
                <c:pt idx="1">
                  <c:v>104.52</c:v>
                </c:pt>
                <c:pt idx="2">
                  <c:v>125.09</c:v>
                </c:pt>
                <c:pt idx="3">
                  <c:v>141.72</c:v>
                </c:pt>
                <c:pt idx="4">
                  <c:v>150.97</c:v>
                </c:pt>
              </c:numCache>
            </c:numRef>
          </c:val>
          <c:extLst>
            <c:ext xmlns:c16="http://schemas.microsoft.com/office/drawing/2014/chart" uri="{C3380CC4-5D6E-409C-BE32-E72D297353CC}">
              <c16:uniqueId val="{00000000-D30E-4601-B58C-877CB01BA6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30E-4601-B58C-877CB01BA6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125.32</c:v>
                </c:pt>
                <c:pt idx="1">
                  <c:v>116.39</c:v>
                </c:pt>
                <c:pt idx="2">
                  <c:v>117.11</c:v>
                </c:pt>
                <c:pt idx="3">
                  <c:v>110.78</c:v>
                </c:pt>
                <c:pt idx="4">
                  <c:v>105.89</c:v>
                </c:pt>
              </c:numCache>
            </c:numRef>
          </c:val>
          <c:extLst>
            <c:ext xmlns:c16="http://schemas.microsoft.com/office/drawing/2014/chart" uri="{C3380CC4-5D6E-409C-BE32-E72D297353CC}">
              <c16:uniqueId val="{00000000-4A7D-459F-AD95-83833E2A98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A7D-459F-AD95-83833E2A98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94.58</c:v>
                </c:pt>
                <c:pt idx="1">
                  <c:v>104.98</c:v>
                </c:pt>
                <c:pt idx="2">
                  <c:v>101.67</c:v>
                </c:pt>
                <c:pt idx="3">
                  <c:v>107.26</c:v>
                </c:pt>
                <c:pt idx="4">
                  <c:v>112.9</c:v>
                </c:pt>
              </c:numCache>
            </c:numRef>
          </c:val>
          <c:extLst>
            <c:ext xmlns:c16="http://schemas.microsoft.com/office/drawing/2014/chart" uri="{C3380CC4-5D6E-409C-BE32-E72D297353CC}">
              <c16:uniqueId val="{00000000-E737-4B36-90CF-055EDC7C03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737-4B36-90CF-055EDC7C03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0" zoomScaleNormal="100" workbookViewId="0">
      <selection activeCell="DS69" sqref="DS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群馬県　沼田市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47381</v>
      </c>
      <c r="AM8" s="71"/>
      <c r="AN8" s="71"/>
      <c r="AO8" s="71"/>
      <c r="AP8" s="71"/>
      <c r="AQ8" s="71"/>
      <c r="AR8" s="71"/>
      <c r="AS8" s="71"/>
      <c r="AT8" s="67">
        <f>データ!$S$6</f>
        <v>443.46</v>
      </c>
      <c r="AU8" s="68"/>
      <c r="AV8" s="68"/>
      <c r="AW8" s="68"/>
      <c r="AX8" s="68"/>
      <c r="AY8" s="68"/>
      <c r="AZ8" s="68"/>
      <c r="BA8" s="68"/>
      <c r="BB8" s="70">
        <f>データ!$T$6</f>
        <v>106.84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84.42</v>
      </c>
      <c r="J10" s="68"/>
      <c r="K10" s="68"/>
      <c r="L10" s="68"/>
      <c r="M10" s="68"/>
      <c r="N10" s="68"/>
      <c r="O10" s="69"/>
      <c r="P10" s="70">
        <f>データ!$P$6</f>
        <v>51.78</v>
      </c>
      <c r="Q10" s="70"/>
      <c r="R10" s="70"/>
      <c r="S10" s="70"/>
      <c r="T10" s="70"/>
      <c r="U10" s="70"/>
      <c r="V10" s="70"/>
      <c r="W10" s="71">
        <f>データ!$Q$6</f>
        <v>2510</v>
      </c>
      <c r="X10" s="71"/>
      <c r="Y10" s="71"/>
      <c r="Z10" s="71"/>
      <c r="AA10" s="71"/>
      <c r="AB10" s="71"/>
      <c r="AC10" s="71"/>
      <c r="AD10" s="2"/>
      <c r="AE10" s="2"/>
      <c r="AF10" s="2"/>
      <c r="AG10" s="2"/>
      <c r="AH10" s="4"/>
      <c r="AI10" s="4"/>
      <c r="AJ10" s="4"/>
      <c r="AK10" s="4"/>
      <c r="AL10" s="71">
        <f>データ!$U$6</f>
        <v>24375</v>
      </c>
      <c r="AM10" s="71"/>
      <c r="AN10" s="71"/>
      <c r="AO10" s="71"/>
      <c r="AP10" s="71"/>
      <c r="AQ10" s="71"/>
      <c r="AR10" s="71"/>
      <c r="AS10" s="71"/>
      <c r="AT10" s="67">
        <f>データ!$V$6</f>
        <v>9.85</v>
      </c>
      <c r="AU10" s="68"/>
      <c r="AV10" s="68"/>
      <c r="AW10" s="68"/>
      <c r="AX10" s="68"/>
      <c r="AY10" s="68"/>
      <c r="AZ10" s="68"/>
      <c r="BA10" s="68"/>
      <c r="BB10" s="70">
        <f>データ!$W$6</f>
        <v>2474.62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PGNV+la/tUpZ9pOneTh3rpGalGy6aut6skJgwhqBMXLxyu9tAwh405kMghcYnHFqvj3nATbGohmWGe5DCZ5xw==" saltValue="LHYixdz1V0Zmv4W4qW0v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84.42</v>
      </c>
      <c r="P6" s="35">
        <f t="shared" si="3"/>
        <v>51.78</v>
      </c>
      <c r="Q6" s="35">
        <f t="shared" si="3"/>
        <v>2510</v>
      </c>
      <c r="R6" s="35">
        <f t="shared" si="3"/>
        <v>47381</v>
      </c>
      <c r="S6" s="35">
        <f t="shared" si="3"/>
        <v>443.46</v>
      </c>
      <c r="T6" s="35">
        <f t="shared" si="3"/>
        <v>106.84</v>
      </c>
      <c r="U6" s="35">
        <f t="shared" si="3"/>
        <v>24375</v>
      </c>
      <c r="V6" s="35">
        <f t="shared" si="3"/>
        <v>9.85</v>
      </c>
      <c r="W6" s="35">
        <f t="shared" si="3"/>
        <v>2474.62</v>
      </c>
      <c r="X6" s="36">
        <f>IF(X7="",NA(),X7)</f>
        <v>131.47</v>
      </c>
      <c r="Y6" s="36">
        <f t="shared" ref="Y6:AG6" si="4">IF(Y7="",NA(),Y7)</f>
        <v>121.53</v>
      </c>
      <c r="Z6" s="36">
        <f t="shared" si="4"/>
        <v>121.98</v>
      </c>
      <c r="AA6" s="36">
        <f t="shared" si="4"/>
        <v>115.86</v>
      </c>
      <c r="AB6" s="36">
        <f t="shared" si="4"/>
        <v>112.07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979.69</v>
      </c>
      <c r="AU6" s="36">
        <f t="shared" ref="AU6:BC6" si="6">IF(AU7="",NA(),AU7)</f>
        <v>887</v>
      </c>
      <c r="AV6" s="36">
        <f t="shared" si="6"/>
        <v>980.27</v>
      </c>
      <c r="AW6" s="36">
        <f t="shared" si="6"/>
        <v>1047.02</v>
      </c>
      <c r="AX6" s="36">
        <f t="shared" si="6"/>
        <v>1097.48</v>
      </c>
      <c r="AY6" s="36">
        <f t="shared" si="6"/>
        <v>391.54</v>
      </c>
      <c r="AZ6" s="36">
        <f t="shared" si="6"/>
        <v>384.34</v>
      </c>
      <c r="BA6" s="36">
        <f t="shared" si="6"/>
        <v>359.47</v>
      </c>
      <c r="BB6" s="36">
        <f t="shared" si="6"/>
        <v>369.69</v>
      </c>
      <c r="BC6" s="36">
        <f t="shared" si="6"/>
        <v>379.08</v>
      </c>
      <c r="BD6" s="35" t="str">
        <f>IF(BD7="","",IF(BD7="-","【-】","【"&amp;SUBSTITUTE(TEXT(BD7,"#,##0.00"),"-","△")&amp;"】"))</f>
        <v>【264.97】</v>
      </c>
      <c r="BE6" s="36">
        <f>IF(BE7="",NA(),BE7)</f>
        <v>85.07</v>
      </c>
      <c r="BF6" s="36">
        <f t="shared" ref="BF6:BN6" si="7">IF(BF7="",NA(),BF7)</f>
        <v>104.52</v>
      </c>
      <c r="BG6" s="36">
        <f t="shared" si="7"/>
        <v>125.09</v>
      </c>
      <c r="BH6" s="36">
        <f t="shared" si="7"/>
        <v>141.72</v>
      </c>
      <c r="BI6" s="36">
        <f t="shared" si="7"/>
        <v>150.97</v>
      </c>
      <c r="BJ6" s="36">
        <f t="shared" si="7"/>
        <v>386.97</v>
      </c>
      <c r="BK6" s="36">
        <f t="shared" si="7"/>
        <v>380.58</v>
      </c>
      <c r="BL6" s="36">
        <f t="shared" si="7"/>
        <v>401.79</v>
      </c>
      <c r="BM6" s="36">
        <f t="shared" si="7"/>
        <v>402.99</v>
      </c>
      <c r="BN6" s="36">
        <f t="shared" si="7"/>
        <v>398.98</v>
      </c>
      <c r="BO6" s="35" t="str">
        <f>IF(BO7="","",IF(BO7="-","【-】","【"&amp;SUBSTITUTE(TEXT(BO7,"#,##0.00"),"-","△")&amp;"】"))</f>
        <v>【266.61】</v>
      </c>
      <c r="BP6" s="36">
        <f>IF(BP7="",NA(),BP7)</f>
        <v>125.32</v>
      </c>
      <c r="BQ6" s="36">
        <f t="shared" ref="BQ6:BY6" si="8">IF(BQ7="",NA(),BQ7)</f>
        <v>116.39</v>
      </c>
      <c r="BR6" s="36">
        <f t="shared" si="8"/>
        <v>117.11</v>
      </c>
      <c r="BS6" s="36">
        <f t="shared" si="8"/>
        <v>110.78</v>
      </c>
      <c r="BT6" s="36">
        <f t="shared" si="8"/>
        <v>105.89</v>
      </c>
      <c r="BU6" s="36">
        <f t="shared" si="8"/>
        <v>101.72</v>
      </c>
      <c r="BV6" s="36">
        <f t="shared" si="8"/>
        <v>102.38</v>
      </c>
      <c r="BW6" s="36">
        <f t="shared" si="8"/>
        <v>100.12</v>
      </c>
      <c r="BX6" s="36">
        <f t="shared" si="8"/>
        <v>98.66</v>
      </c>
      <c r="BY6" s="36">
        <f t="shared" si="8"/>
        <v>98.64</v>
      </c>
      <c r="BZ6" s="35" t="str">
        <f>IF(BZ7="","",IF(BZ7="-","【-】","【"&amp;SUBSTITUTE(TEXT(BZ7,"#,##0.00"),"-","△")&amp;"】"))</f>
        <v>【103.24】</v>
      </c>
      <c r="CA6" s="36">
        <f>IF(CA7="",NA(),CA7)</f>
        <v>94.58</v>
      </c>
      <c r="CB6" s="36">
        <f t="shared" ref="CB6:CJ6" si="9">IF(CB7="",NA(),CB7)</f>
        <v>104.98</v>
      </c>
      <c r="CC6" s="36">
        <f t="shared" si="9"/>
        <v>101.67</v>
      </c>
      <c r="CD6" s="36">
        <f t="shared" si="9"/>
        <v>107.26</v>
      </c>
      <c r="CE6" s="36">
        <f t="shared" si="9"/>
        <v>112.9</v>
      </c>
      <c r="CF6" s="36">
        <f t="shared" si="9"/>
        <v>168.2</v>
      </c>
      <c r="CG6" s="36">
        <f t="shared" si="9"/>
        <v>168.67</v>
      </c>
      <c r="CH6" s="36">
        <f t="shared" si="9"/>
        <v>174.97</v>
      </c>
      <c r="CI6" s="36">
        <f t="shared" si="9"/>
        <v>178.59</v>
      </c>
      <c r="CJ6" s="36">
        <f t="shared" si="9"/>
        <v>178.92</v>
      </c>
      <c r="CK6" s="35" t="str">
        <f>IF(CK7="","",IF(CK7="-","【-】","【"&amp;SUBSTITUTE(TEXT(CK7,"#,##0.00"),"-","△")&amp;"】"))</f>
        <v>【168.38】</v>
      </c>
      <c r="CL6" s="36">
        <f>IF(CL7="",NA(),CL7)</f>
        <v>37.72</v>
      </c>
      <c r="CM6" s="36">
        <f t="shared" ref="CM6:CU6" si="10">IF(CM7="",NA(),CM7)</f>
        <v>37.020000000000003</v>
      </c>
      <c r="CN6" s="36">
        <f t="shared" si="10"/>
        <v>37.380000000000003</v>
      </c>
      <c r="CO6" s="36">
        <f t="shared" si="10"/>
        <v>37.590000000000003</v>
      </c>
      <c r="CP6" s="36">
        <f t="shared" si="10"/>
        <v>37.4</v>
      </c>
      <c r="CQ6" s="36">
        <f t="shared" si="10"/>
        <v>54.77</v>
      </c>
      <c r="CR6" s="36">
        <f t="shared" si="10"/>
        <v>54.92</v>
      </c>
      <c r="CS6" s="36">
        <f t="shared" si="10"/>
        <v>55.63</v>
      </c>
      <c r="CT6" s="36">
        <f t="shared" si="10"/>
        <v>55.03</v>
      </c>
      <c r="CU6" s="36">
        <f t="shared" si="10"/>
        <v>55.14</v>
      </c>
      <c r="CV6" s="35" t="str">
        <f>IF(CV7="","",IF(CV7="-","【-】","【"&amp;SUBSTITUTE(TEXT(CV7,"#,##0.00"),"-","△")&amp;"】"))</f>
        <v>【60.00】</v>
      </c>
      <c r="CW6" s="36">
        <f>IF(CW7="",NA(),CW7)</f>
        <v>86.25</v>
      </c>
      <c r="CX6" s="36">
        <f t="shared" ref="CX6:DF6" si="11">IF(CX7="",NA(),CX7)</f>
        <v>82.7</v>
      </c>
      <c r="CY6" s="36">
        <f t="shared" si="11"/>
        <v>83.39</v>
      </c>
      <c r="CZ6" s="36">
        <f t="shared" si="11"/>
        <v>82.34</v>
      </c>
      <c r="DA6" s="36">
        <f t="shared" si="11"/>
        <v>80.73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58.89</v>
      </c>
      <c r="DI6" s="36">
        <f t="shared" ref="DI6:DQ6" si="12">IF(DI7="",NA(),DI7)</f>
        <v>59.93</v>
      </c>
      <c r="DJ6" s="36">
        <f t="shared" si="12"/>
        <v>60.65</v>
      </c>
      <c r="DK6" s="36">
        <f t="shared" si="12"/>
        <v>61.44</v>
      </c>
      <c r="DL6" s="36">
        <f t="shared" si="12"/>
        <v>62.12</v>
      </c>
      <c r="DM6" s="36">
        <f t="shared" si="12"/>
        <v>47.46</v>
      </c>
      <c r="DN6" s="36">
        <f t="shared" si="12"/>
        <v>48.49</v>
      </c>
      <c r="DO6" s="36">
        <f t="shared" si="12"/>
        <v>48.05</v>
      </c>
      <c r="DP6" s="36">
        <f t="shared" si="12"/>
        <v>48.87</v>
      </c>
      <c r="DQ6" s="36">
        <f t="shared" si="12"/>
        <v>49.92</v>
      </c>
      <c r="DR6" s="35" t="str">
        <f>IF(DR7="","",IF(DR7="-","【-】","【"&amp;SUBSTITUTE(TEXT(DR7,"#,##0.00"),"-","△")&amp;"】"))</f>
        <v>【49.59】</v>
      </c>
      <c r="DS6" s="36">
        <f>IF(DS7="",NA(),DS7)</f>
        <v>27.14</v>
      </c>
      <c r="DT6" s="36">
        <f t="shared" ref="DT6:EB6" si="13">IF(DT7="",NA(),DT7)</f>
        <v>23.37</v>
      </c>
      <c r="DU6" s="36">
        <f t="shared" si="13"/>
        <v>22.54</v>
      </c>
      <c r="DV6" s="36">
        <f t="shared" si="13"/>
        <v>22.9</v>
      </c>
      <c r="DW6" s="36">
        <f t="shared" si="13"/>
        <v>24.1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0.37</v>
      </c>
      <c r="EE6" s="36">
        <f t="shared" ref="EE6:EM6" si="14">IF(EE7="",NA(),EE7)</f>
        <v>0.78</v>
      </c>
      <c r="EF6" s="36">
        <f t="shared" si="14"/>
        <v>0.3</v>
      </c>
      <c r="EG6" s="36">
        <f t="shared" si="14"/>
        <v>0.06</v>
      </c>
      <c r="EH6" s="36">
        <f t="shared" si="14"/>
        <v>0.13</v>
      </c>
      <c r="EI6" s="36">
        <f t="shared" si="14"/>
        <v>0.99</v>
      </c>
      <c r="EJ6" s="36">
        <f t="shared" si="14"/>
        <v>0.71</v>
      </c>
      <c r="EK6" s="36">
        <f t="shared" si="14"/>
        <v>0.54</v>
      </c>
      <c r="EL6" s="36">
        <f t="shared" si="14"/>
        <v>0.5</v>
      </c>
      <c r="EM6" s="36">
        <f t="shared" si="14"/>
        <v>0.52</v>
      </c>
      <c r="EN6" s="35" t="str">
        <f>IF(EN7="","",IF(EN7="-","【-】","【"&amp;SUBSTITUTE(TEXT(EN7,"#,##0.00"),"-","△")&amp;"】"))</f>
        <v>【0.68】</v>
      </c>
    </row>
    <row r="7" spans="1:144" s="37" customFormat="1">
      <c r="A7" s="29"/>
      <c r="B7" s="38">
        <v>2019</v>
      </c>
      <c r="C7" s="38">
        <v>102067</v>
      </c>
      <c r="D7" s="38">
        <v>46</v>
      </c>
      <c r="E7" s="38">
        <v>1</v>
      </c>
      <c r="F7" s="38">
        <v>0</v>
      </c>
      <c r="G7" s="38">
        <v>1</v>
      </c>
      <c r="H7" s="38" t="s">
        <v>93</v>
      </c>
      <c r="I7" s="38" t="s">
        <v>94</v>
      </c>
      <c r="J7" s="38" t="s">
        <v>95</v>
      </c>
      <c r="K7" s="38" t="s">
        <v>96</v>
      </c>
      <c r="L7" s="38" t="s">
        <v>97</v>
      </c>
      <c r="M7" s="38" t="s">
        <v>98</v>
      </c>
      <c r="N7" s="39" t="s">
        <v>99</v>
      </c>
      <c r="O7" s="39">
        <v>84.42</v>
      </c>
      <c r="P7" s="39">
        <v>51.78</v>
      </c>
      <c r="Q7" s="39">
        <v>2510</v>
      </c>
      <c r="R7" s="39">
        <v>47381</v>
      </c>
      <c r="S7" s="39">
        <v>443.46</v>
      </c>
      <c r="T7" s="39">
        <v>106.84</v>
      </c>
      <c r="U7" s="39">
        <v>24375</v>
      </c>
      <c r="V7" s="39">
        <v>9.85</v>
      </c>
      <c r="W7" s="39">
        <v>2474.62</v>
      </c>
      <c r="X7" s="39">
        <v>131.47</v>
      </c>
      <c r="Y7" s="39">
        <v>121.53</v>
      </c>
      <c r="Z7" s="39">
        <v>121.98</v>
      </c>
      <c r="AA7" s="39">
        <v>115.86</v>
      </c>
      <c r="AB7" s="39">
        <v>112.07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979.69</v>
      </c>
      <c r="AU7" s="39">
        <v>887</v>
      </c>
      <c r="AV7" s="39">
        <v>980.27</v>
      </c>
      <c r="AW7" s="39">
        <v>1047.02</v>
      </c>
      <c r="AX7" s="39">
        <v>1097.48</v>
      </c>
      <c r="AY7" s="39">
        <v>391.54</v>
      </c>
      <c r="AZ7" s="39">
        <v>384.34</v>
      </c>
      <c r="BA7" s="39">
        <v>359.47</v>
      </c>
      <c r="BB7" s="39">
        <v>369.69</v>
      </c>
      <c r="BC7" s="39">
        <v>379.08</v>
      </c>
      <c r="BD7" s="39">
        <v>264.97000000000003</v>
      </c>
      <c r="BE7" s="39">
        <v>85.07</v>
      </c>
      <c r="BF7" s="39">
        <v>104.52</v>
      </c>
      <c r="BG7" s="39">
        <v>125.09</v>
      </c>
      <c r="BH7" s="39">
        <v>141.72</v>
      </c>
      <c r="BI7" s="39">
        <v>150.97</v>
      </c>
      <c r="BJ7" s="39">
        <v>386.97</v>
      </c>
      <c r="BK7" s="39">
        <v>380.58</v>
      </c>
      <c r="BL7" s="39">
        <v>401.79</v>
      </c>
      <c r="BM7" s="39">
        <v>402.99</v>
      </c>
      <c r="BN7" s="39">
        <v>398.98</v>
      </c>
      <c r="BO7" s="39">
        <v>266.61</v>
      </c>
      <c r="BP7" s="39">
        <v>125.32</v>
      </c>
      <c r="BQ7" s="39">
        <v>116.39</v>
      </c>
      <c r="BR7" s="39">
        <v>117.11</v>
      </c>
      <c r="BS7" s="39">
        <v>110.78</v>
      </c>
      <c r="BT7" s="39">
        <v>105.89</v>
      </c>
      <c r="BU7" s="39">
        <v>101.72</v>
      </c>
      <c r="BV7" s="39">
        <v>102.38</v>
      </c>
      <c r="BW7" s="39">
        <v>100.12</v>
      </c>
      <c r="BX7" s="39">
        <v>98.66</v>
      </c>
      <c r="BY7" s="39">
        <v>98.64</v>
      </c>
      <c r="BZ7" s="39">
        <v>103.24</v>
      </c>
      <c r="CA7" s="39">
        <v>94.58</v>
      </c>
      <c r="CB7" s="39">
        <v>104.98</v>
      </c>
      <c r="CC7" s="39">
        <v>101.67</v>
      </c>
      <c r="CD7" s="39">
        <v>107.26</v>
      </c>
      <c r="CE7" s="39">
        <v>112.9</v>
      </c>
      <c r="CF7" s="39">
        <v>168.2</v>
      </c>
      <c r="CG7" s="39">
        <v>168.67</v>
      </c>
      <c r="CH7" s="39">
        <v>174.97</v>
      </c>
      <c r="CI7" s="39">
        <v>178.59</v>
      </c>
      <c r="CJ7" s="39">
        <v>178.92</v>
      </c>
      <c r="CK7" s="39">
        <v>168.38</v>
      </c>
      <c r="CL7" s="39">
        <v>37.72</v>
      </c>
      <c r="CM7" s="39">
        <v>37.020000000000003</v>
      </c>
      <c r="CN7" s="39">
        <v>37.380000000000003</v>
      </c>
      <c r="CO7" s="39">
        <v>37.590000000000003</v>
      </c>
      <c r="CP7" s="39">
        <v>37.4</v>
      </c>
      <c r="CQ7" s="39">
        <v>54.77</v>
      </c>
      <c r="CR7" s="39">
        <v>54.92</v>
      </c>
      <c r="CS7" s="39">
        <v>55.63</v>
      </c>
      <c r="CT7" s="39">
        <v>55.03</v>
      </c>
      <c r="CU7" s="39">
        <v>55.14</v>
      </c>
      <c r="CV7" s="39">
        <v>60</v>
      </c>
      <c r="CW7" s="39">
        <v>86.25</v>
      </c>
      <c r="CX7" s="39">
        <v>82.7</v>
      </c>
      <c r="CY7" s="39">
        <v>83.39</v>
      </c>
      <c r="CZ7" s="39">
        <v>82.34</v>
      </c>
      <c r="DA7" s="39">
        <v>80.73</v>
      </c>
      <c r="DB7" s="39">
        <v>82.89</v>
      </c>
      <c r="DC7" s="39">
        <v>82.66</v>
      </c>
      <c r="DD7" s="39">
        <v>82.04</v>
      </c>
      <c r="DE7" s="39">
        <v>81.900000000000006</v>
      </c>
      <c r="DF7" s="39">
        <v>81.39</v>
      </c>
      <c r="DG7" s="39">
        <v>89.8</v>
      </c>
      <c r="DH7" s="39">
        <v>58.89</v>
      </c>
      <c r="DI7" s="39">
        <v>59.93</v>
      </c>
      <c r="DJ7" s="39">
        <v>60.65</v>
      </c>
      <c r="DK7" s="39">
        <v>61.44</v>
      </c>
      <c r="DL7" s="39">
        <v>62.12</v>
      </c>
      <c r="DM7" s="39">
        <v>47.46</v>
      </c>
      <c r="DN7" s="39">
        <v>48.49</v>
      </c>
      <c r="DO7" s="39">
        <v>48.05</v>
      </c>
      <c r="DP7" s="39">
        <v>48.87</v>
      </c>
      <c r="DQ7" s="39">
        <v>49.92</v>
      </c>
      <c r="DR7" s="39">
        <v>49.59</v>
      </c>
      <c r="DS7" s="39">
        <v>27.14</v>
      </c>
      <c r="DT7" s="39">
        <v>23.37</v>
      </c>
      <c r="DU7" s="39">
        <v>22.54</v>
      </c>
      <c r="DV7" s="39">
        <v>22.9</v>
      </c>
      <c r="DW7" s="39">
        <v>24.1</v>
      </c>
      <c r="DX7" s="39">
        <v>9.7100000000000009</v>
      </c>
      <c r="DY7" s="39">
        <v>12.79</v>
      </c>
      <c r="DZ7" s="39">
        <v>13.39</v>
      </c>
      <c r="EA7" s="39">
        <v>14.85</v>
      </c>
      <c r="EB7" s="39">
        <v>16.88</v>
      </c>
      <c r="EC7" s="39">
        <v>19.440000000000001</v>
      </c>
      <c r="ED7" s="39">
        <v>0.37</v>
      </c>
      <c r="EE7" s="39">
        <v>0.78</v>
      </c>
      <c r="EF7" s="39">
        <v>0.3</v>
      </c>
      <c r="EG7" s="39">
        <v>0.06</v>
      </c>
      <c r="EH7" s="39">
        <v>0.13</v>
      </c>
      <c r="EI7" s="39">
        <v>0.99</v>
      </c>
      <c r="EJ7" s="39">
        <v>0.71</v>
      </c>
      <c r="EK7" s="39">
        <v>0.54</v>
      </c>
      <c r="EL7" s="39">
        <v>0.5</v>
      </c>
      <c r="EM7" s="39">
        <v>0.52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沼田市</cp:lastModifiedBy>
  <dcterms:created xsi:type="dcterms:W3CDTF">2020-12-04T02:05:24Z</dcterms:created>
  <dcterms:modified xsi:type="dcterms:W3CDTF">2021-01-22T06:05:59Z</dcterms:modified>
  <cp:category/>
</cp:coreProperties>
</file>