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T:\組織フォルダ\045_都市建設部\040_上下水道課\010_管理係\NUMATA-1349\下水道\経営\R2経営比較分析表\"/>
    </mc:Choice>
  </mc:AlternateContent>
  <xr:revisionPtr revIDLastSave="0" documentId="13_ncr:1_{FFDA7043-E67A-42BB-9B82-D9BC06D76682}" xr6:coauthVersionLast="36" xr6:coauthVersionMax="36" xr10:uidLastSave="{00000000-0000-0000-0000-000000000000}"/>
  <workbookProtection workbookAlgorithmName="SHA-512" workbookHashValue="r5MdLSCDAM2tMs2FmGfct9Nrhb8Plz1UBSqIHGB9rR3XjwFOATiUuUze0G751ATPO1aC7Y+HOyzD5oiS+Gn4ZQ==" workbookSaltValue="uPyPQfj/wL+IZlZgJ6plq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<sst xmlns="http://schemas.openxmlformats.org/spreadsheetml/2006/main" count="236" uniqueCount="120">
  <si>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</si>
  <si>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</si>
  <si>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</si>
  <si>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</si>
  <si>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</si>
  <si>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</si>
  <si>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</si>
  <si>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</si>
  <si>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</si>
  <si>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</si>
  <si>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</si>
  <si>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</si>
  <si>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</si>
  <si>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</si>
  <si>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</si>
  <si>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</si>
  <si>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</si>
  <si>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</si>
  <si>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</si>
  <si>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</si>
  <si>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</si>
  <si>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</si>
  <si>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</si>
  <si>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</si>
  <si>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</si>
  <si>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</si>
  <si>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</si>
  <si>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</si>
  <si>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</si>
  <si>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</si>
  <si>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</si>
  <si>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</si>
  <si>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</si>
  <si>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</si>
  <si>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</si>
  <si>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</si>
  <si>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</si>
  <si>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</si>
  <si>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</si>
  <si>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</si>
  <si>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</si>
  <si>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</si>
  <si>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</si>
  <si>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</si>
  <si>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</si>
  <si>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</si>
  <si>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</si>
  <si>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</si>
  <si>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</si>
  <si>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</si>
  <si>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</si>
  <si>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</si>
  <si>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</si>
  <si>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</si>
  <si>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</si>
  <si>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</si>
  <si>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</si>
  <si>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</si>
  <si>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</si>
  <si>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</si>
  <si>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</si>
  <si>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</si>
  <si>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</si>
  <si>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</si>
  <si>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</si>
  <si>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</si>
  <si>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</si>
  <si>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</si>
  <si>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</si>
  <si>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</si>
  <si>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</si>
  <si>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</si>
  <si>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</si>
  <si>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</si>
  <si>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</si>
  <si>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</si>
  <si>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</si>
  <si>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</si>
  <si>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</si>
  <si>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</si>
  <si>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</si>
  <si>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</si>
  <si>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</si>
  <si>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</si>
  <si>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</si>
  <si>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</si>
  <si>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</si>
  <si>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</si>
  <si>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</si>
  <si>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</si>
  <si>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</si>
  <si>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</si>
  <si>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</si>
  <si>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</si>
  <si>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</si>
  <si>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</si>
  <si>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</si>
  <si>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</si>
  <si>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</si>
  <si>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</si>
  <si>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</si>
  <si>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</si>
  <si>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</si>
  <si>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</si>
  <si>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</si>
  <si>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</si>
  <si>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</si>
  <si>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</si>
  <si>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</si>
  <si>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</si>
  <si>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</si>
  <si>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</si>
  <si>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</si>
  <si>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</si>
  <si>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</si>
  <si>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</si>
  <si>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</si>
  <si>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①収益的収支比率については、地方公営企業法の適用による打切決算のため、出納整理期間内の　使用料収入が無かったことから前年度比で悪化した。近年も悪化傾向にあったため、使用料の　確保に努め、一般会計繰入金への依存度を下げる必要がある。
④企業債残高対事業規模比率については、打切決算の影響により前年度比で悪化したが、近年は、　地方債現在高の減少により改善傾向にあり、類似団体との比較でも低い水準にある。
⑤経費回収率については、打切決算の影響により前年度比で悪化した。類似団体との比較でも依　然として大幅に低く、使用料確保に努める必要がある。
⑥汚水処理原価については、年間有収水量の減少により前年度比で悪化した。、類似団体との比較　でも依然として高く、より一層の費用削減に努める必要がある。
⑦施設利用率については、近年50％台前半で推移しており、類似団体と比較しても高い水準にあ　る。処理水量が計画よりも少ないため、施設の処理能力に余剰が生じている。
⑧水洗化率については、計画区域内の整備が概ね終了していることから、近年は横ばい傾向で推　移している。類似団体との比較でも数値が低いこともあり、引き続き未接続者に対して接続要　請を行う必要がある。</t>
    <phoneticPr fontId="4"/>
  </si>
  <si>
    <t xml:space="preserve"> 川田処理区が昭和62年4月、白沢処理区が平成12年4月、利根処理区が平成13年6月に供用　開始しており、川田処理区については、供用開始後30年以上経過しているため、管渠の更新投　資や老朽化対策が近い将来必要となる。また、白沢処理区、利根処理区については、早い段階　から将来を見据えた対策を検討する必要がある。</t>
    <phoneticPr fontId="4"/>
  </si>
  <si>
    <t xml:space="preserve"> 経営指標数値については、悪化傾向にあり、類似団体との比較でも低調な項目が多い。これは、汚水処理に係る維持管理費用が依然として高いことに起因しているため、早急に削減を検討する必要がある。
　また、今後、施設の更新などに要する費用の増加が見込まれるため、公共下水道事業と同様に地方公営企業法の適用による決算財務諸表の分析を早急に行い、経営戦略並びに使用料体系の見直しやストックマネジメントの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</si>
</sst>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97-491F-B03C-357A1F28D59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0.15</c:v>
                </c:pt>
                <c:pt idx="3">
                  <c:v>0.06</c:v>
                </c:pt>
                <c:pt idx="4">
                  <c:v>0.04</c:v>
                </c:pt>
              </c:numCache>
            </c:numRef>
          </c:val>
          <c:smooth val="0"/>
          <c:extLst>
            <c:ext xmlns:c16="http://schemas.microsoft.com/office/drawing/2014/chart" uri="{C3380CC4-5D6E-409C-BE32-E72D297353CC}">
              <c16:uniqueId val="{00000001-DE97-491F-B03C-357A1F28D59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52.05</c:v>
                </c:pt>
                <c:pt idx="1">
                  <c:v>52.17</c:v>
                </c:pt>
                <c:pt idx="2">
                  <c:v>52.66</c:v>
                </c:pt>
                <c:pt idx="3">
                  <c:v>51.56</c:v>
                </c:pt>
                <c:pt idx="4">
                  <c:v>50.04</c:v>
                </c:pt>
              </c:numCache>
            </c:numRef>
          </c:val>
          <c:extLst>
            <c:ext xmlns:c16="http://schemas.microsoft.com/office/drawing/2014/chart" uri="{C3380CC4-5D6E-409C-BE32-E72D297353CC}">
              <c16:uniqueId val="{00000000-A68D-4A8F-B83C-D47342ADA4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42.38</c:v>
                </c:pt>
                <c:pt idx="3">
                  <c:v>46.17</c:v>
                </c:pt>
                <c:pt idx="4">
                  <c:v>45.68</c:v>
                </c:pt>
              </c:numCache>
            </c:numRef>
          </c:val>
          <c:smooth val="0"/>
          <c:extLst>
            <c:ext xmlns:c16="http://schemas.microsoft.com/office/drawing/2014/chart" uri="{C3380CC4-5D6E-409C-BE32-E72D297353CC}">
              <c16:uniqueId val="{00000001-A68D-4A8F-B83C-D47342ADA4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78.88</c:v>
                </c:pt>
                <c:pt idx="1">
                  <c:v>80.03</c:v>
                </c:pt>
                <c:pt idx="2">
                  <c:v>81.87</c:v>
                </c:pt>
                <c:pt idx="3">
                  <c:v>82.69</c:v>
                </c:pt>
                <c:pt idx="4">
                  <c:v>83.22</c:v>
                </c:pt>
              </c:numCache>
            </c:numRef>
          </c:val>
          <c:extLst>
            <c:ext xmlns:c16="http://schemas.microsoft.com/office/drawing/2014/chart" uri="{C3380CC4-5D6E-409C-BE32-E72D297353CC}">
              <c16:uniqueId val="{00000000-F8A7-4D0A-A478-6CE25518EA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87.01</c:v>
                </c:pt>
                <c:pt idx="3">
                  <c:v>87.84</c:v>
                </c:pt>
                <c:pt idx="4">
                  <c:v>87.96</c:v>
                </c:pt>
              </c:numCache>
            </c:numRef>
          </c:val>
          <c:smooth val="0"/>
          <c:extLst>
            <c:ext xmlns:c16="http://schemas.microsoft.com/office/drawing/2014/chart" uri="{C3380CC4-5D6E-409C-BE32-E72D297353CC}">
              <c16:uniqueId val="{00000001-F8A7-4D0A-A478-6CE25518EA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81.58</c:v>
                </c:pt>
                <c:pt idx="1">
                  <c:v>79.3</c:v>
                </c:pt>
                <c:pt idx="2">
                  <c:v>64.489999999999995</c:v>
                </c:pt>
                <c:pt idx="3">
                  <c:v>69.22</c:v>
                </c:pt>
                <c:pt idx="4">
                  <c:v>67.69</c:v>
                </c:pt>
              </c:numCache>
            </c:numRef>
          </c:val>
          <c:extLst>
            <c:ext xmlns:c16="http://schemas.microsoft.com/office/drawing/2014/chart" uri="{C3380CC4-5D6E-409C-BE32-E72D297353CC}">
              <c16:uniqueId val="{00000000-57F0-4CBE-9EAC-B49D4972554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F0-4CBE-9EAC-B49D4972554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63-41C6-BD29-8C50834AF3E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63-41C6-BD29-8C50834AF3E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F4-4207-8F90-BE6182EA855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F4-4207-8F90-BE6182EA855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E8-4020-8105-4CCC4B53015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E8-4020-8105-4CCC4B53015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D6-42F3-8B72-83D6340CA10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D6-42F3-8B72-83D6340CA10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134.62</c:v>
                </c:pt>
                <c:pt idx="1">
                  <c:v>292.77</c:v>
                </c:pt>
                <c:pt idx="2">
                  <c:v>1117.1400000000001</c:v>
                </c:pt>
                <c:pt idx="3">
                  <c:v>1005.08</c:v>
                </c:pt>
                <c:pt idx="4">
                  <c:v>1341.52</c:v>
                </c:pt>
              </c:numCache>
            </c:numRef>
          </c:val>
          <c:extLst>
            <c:ext xmlns:c16="http://schemas.microsoft.com/office/drawing/2014/chart" uri="{C3380CC4-5D6E-409C-BE32-E72D297353CC}">
              <c16:uniqueId val="{00000000-A289-4436-B2EF-E100B58581D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1144.94</c:v>
                </c:pt>
                <c:pt idx="3">
                  <c:v>1252.71</c:v>
                </c:pt>
                <c:pt idx="4">
                  <c:v>1267.3900000000001</c:v>
                </c:pt>
              </c:numCache>
            </c:numRef>
          </c:val>
          <c:smooth val="0"/>
          <c:extLst>
            <c:ext xmlns:c16="http://schemas.microsoft.com/office/drawing/2014/chart" uri="{C3380CC4-5D6E-409C-BE32-E72D297353CC}">
              <c16:uniqueId val="{00000001-A289-4436-B2EF-E100B58581D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91.69</c:v>
                </c:pt>
                <c:pt idx="1">
                  <c:v>92.87</c:v>
                </c:pt>
                <c:pt idx="2">
                  <c:v>57.28</c:v>
                </c:pt>
                <c:pt idx="3">
                  <c:v>57.68</c:v>
                </c:pt>
                <c:pt idx="4">
                  <c:v>48.49</c:v>
                </c:pt>
              </c:numCache>
            </c:numRef>
          </c:val>
          <c:extLst>
            <c:ext xmlns:c16="http://schemas.microsoft.com/office/drawing/2014/chart" uri="{C3380CC4-5D6E-409C-BE32-E72D297353CC}">
              <c16:uniqueId val="{00000000-E932-425C-A6DE-0AAC3243C35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88.16</c:v>
                </c:pt>
                <c:pt idx="3">
                  <c:v>87.03</c:v>
                </c:pt>
                <c:pt idx="4">
                  <c:v>84.3</c:v>
                </c:pt>
              </c:numCache>
            </c:numRef>
          </c:val>
          <c:smooth val="0"/>
          <c:extLst>
            <c:ext xmlns:c16="http://schemas.microsoft.com/office/drawing/2014/chart" uri="{C3380CC4-5D6E-409C-BE32-E72D297353CC}">
              <c16:uniqueId val="{00000001-E932-425C-A6DE-0AAC3243C35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167.1</c:v>
                </c:pt>
                <c:pt idx="1">
                  <c:v>161.63</c:v>
                </c:pt>
                <c:pt idx="2">
                  <c:v>261.97000000000003</c:v>
                </c:pt>
                <c:pt idx="3">
                  <c:v>258.3</c:v>
                </c:pt>
                <c:pt idx="4">
                  <c:v>260.92</c:v>
                </c:pt>
              </c:numCache>
            </c:numRef>
          </c:val>
          <c:extLst>
            <c:ext xmlns:c16="http://schemas.microsoft.com/office/drawing/2014/chart" uri="{C3380CC4-5D6E-409C-BE32-E72D297353CC}">
              <c16:uniqueId val="{00000000-1D39-4C0F-B424-414E099113D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173.89</c:v>
                </c:pt>
                <c:pt idx="3">
                  <c:v>177.02</c:v>
                </c:pt>
                <c:pt idx="4">
                  <c:v>185.47</c:v>
                </c:pt>
              </c:numCache>
            </c:numRef>
          </c:val>
          <c:smooth val="0"/>
          <c:extLst>
            <c:ext xmlns:c16="http://schemas.microsoft.com/office/drawing/2014/chart" uri="{C3380CC4-5D6E-409C-BE32-E72D297353CC}">
              <c16:uniqueId val="{00000001-1D39-4C0F-B424-414E099113D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Z44"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沼田市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47381</v>
      </c>
      <c r="AM8" s="69"/>
      <c r="AN8" s="69"/>
      <c r="AO8" s="69"/>
      <c r="AP8" s="69"/>
      <c r="AQ8" s="69"/>
      <c r="AR8" s="69"/>
      <c r="AS8" s="69"/>
      <c r="AT8" s="68">
        <f>データ!T6</f>
        <v>443.46</v>
      </c>
      <c r="AU8" s="68"/>
      <c r="AV8" s="68"/>
      <c r="AW8" s="68"/>
      <c r="AX8" s="68"/>
      <c r="AY8" s="68"/>
      <c r="AZ8" s="68"/>
      <c r="BA8" s="68"/>
      <c r="BB8" s="68">
        <f>データ!U6</f>
        <v>106.84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13</v>
      </c>
      <c r="Q10" s="68"/>
      <c r="R10" s="68"/>
      <c r="S10" s="68"/>
      <c r="T10" s="68"/>
      <c r="U10" s="68"/>
      <c r="V10" s="68"/>
      <c r="W10" s="68">
        <f>データ!Q6</f>
        <v>96.6</v>
      </c>
      <c r="X10" s="68"/>
      <c r="Y10" s="68"/>
      <c r="Z10" s="68"/>
      <c r="AA10" s="68"/>
      <c r="AB10" s="68"/>
      <c r="AC10" s="68"/>
      <c r="AD10" s="69">
        <f>データ!R6</f>
        <v>2780</v>
      </c>
      <c r="AE10" s="69"/>
      <c r="AF10" s="69"/>
      <c r="AG10" s="69"/>
      <c r="AH10" s="69"/>
      <c r="AI10" s="69"/>
      <c r="AJ10" s="69"/>
      <c r="AK10" s="2"/>
      <c r="AL10" s="69">
        <f>データ!V6</f>
        <v>6122</v>
      </c>
      <c r="AM10" s="69"/>
      <c r="AN10" s="69"/>
      <c r="AO10" s="69"/>
      <c r="AP10" s="69"/>
      <c r="AQ10" s="69"/>
      <c r="AR10" s="69"/>
      <c r="AS10" s="69"/>
      <c r="AT10" s="68">
        <f>データ!W6</f>
        <v>3.92</v>
      </c>
      <c r="AU10" s="68"/>
      <c r="AV10" s="68"/>
      <c r="AW10" s="68"/>
      <c r="AX10" s="68"/>
      <c r="AY10" s="68"/>
      <c r="AZ10" s="68"/>
      <c r="BA10" s="68"/>
      <c r="BB10" s="68">
        <f>データ!X6</f>
        <v>1561.73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Wk/8Zzo5ddyXhOMX2ers6jv2hzHW+NSLPKXxLd6yIV7n0jIGZZ2dC+9rXZkOIWkME7IB9VvyKIRklExqmW2bQ==" saltValue="we9W/611GwuA2Nz8TfG3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102067</v>
      </c>
      <c r="D6" s="33">
        <f t="shared" si="3"/>
        <v>47</v>
      </c>
      <c r="E6" s="33">
        <f t="shared" si="3"/>
        <v>17</v>
      </c>
      <c r="F6" s="33">
        <f t="shared" si="3"/>
        <v>4</v>
      </c>
      <c r="G6" s="33">
        <f t="shared" si="3"/>
        <v>0</v>
      </c>
      <c r="H6" s="33" t="str">
        <f t="shared" si="3"/>
        <v>群馬県　沼田市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13</v>
      </c>
      <c r="Q6" s="34">
        <f t="shared" si="3"/>
        <v>96.6</v>
      </c>
      <c r="R6" s="34">
        <f t="shared" si="3"/>
        <v>2780</v>
      </c>
      <c r="S6" s="34">
        <f t="shared" si="3"/>
        <v>47381</v>
      </c>
      <c r="T6" s="34">
        <f t="shared" si="3"/>
        <v>443.46</v>
      </c>
      <c r="U6" s="34">
        <f t="shared" si="3"/>
        <v>106.84</v>
      </c>
      <c r="V6" s="34">
        <f t="shared" si="3"/>
        <v>6122</v>
      </c>
      <c r="W6" s="34">
        <f t="shared" si="3"/>
        <v>3.92</v>
      </c>
      <c r="X6" s="34">
        <f t="shared" si="3"/>
        <v>1561.73</v>
      </c>
      <c r="Y6" s="35">
        <f>IF(Y7="",NA(),Y7)</f>
        <v>81.58</v>
      </c>
      <c r="Z6" s="35">
        <f t="shared" ref="Z6:AH6" si="4">IF(Z7="",NA(),Z7)</f>
        <v>79.3</v>
      </c>
      <c r="AA6" s="35">
        <f t="shared" si="4"/>
        <v>64.489999999999995</v>
      </c>
      <c r="AB6" s="35">
        <f t="shared" si="4"/>
        <v>69.22</v>
      </c>
      <c r="AC6" s="35">
        <f t="shared" si="4"/>
        <v>67.69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134.62</v>
      </c>
      <c r="BG6" s="35">
        <f t="shared" ref="BG6:BO6" si="7">IF(BG7="",NA(),BG7)</f>
        <v>292.77</v>
      </c>
      <c r="BH6" s="35">
        <f t="shared" si="7"/>
        <v>1117.1400000000001</v>
      </c>
      <c r="BI6" s="35">
        <f t="shared" si="7"/>
        <v>1005.08</v>
      </c>
      <c r="BJ6" s="35">
        <f t="shared" si="7"/>
        <v>1341.52</v>
      </c>
      <c r="BK6" s="35">
        <f t="shared" si="7"/>
        <v>1434.89</v>
      </c>
      <c r="BL6" s="35">
        <f t="shared" si="7"/>
        <v>1298.9100000000001</v>
      </c>
      <c r="BM6" s="35">
        <f t="shared" si="7"/>
        <v>1144.94</v>
      </c>
      <c r="BN6" s="35">
        <f t="shared" si="7"/>
        <v>1252.71</v>
      </c>
      <c r="BO6" s="35">
        <f t="shared" si="7"/>
        <v>1267.3900000000001</v>
      </c>
      <c r="BP6" s="34" t="str">
        <f>IF(BP7="","",IF(BP7="-","【-】","【"&amp;SUBSTITUTE(TEXT(BP7,"#,##0.00"),"-","△")&amp;"】"))</f>
        <v>【1,218.70】</v>
      </c>
      <c r="BQ6" s="35">
        <f>IF(BQ7="",NA(),BQ7)</f>
        <v>91.69</v>
      </c>
      <c r="BR6" s="35">
        <f t="shared" ref="BR6:BZ6" si="8">IF(BR7="",NA(),BR7)</f>
        <v>92.87</v>
      </c>
      <c r="BS6" s="35">
        <f t="shared" si="8"/>
        <v>57.28</v>
      </c>
      <c r="BT6" s="35">
        <f t="shared" si="8"/>
        <v>57.68</v>
      </c>
      <c r="BU6" s="35">
        <f t="shared" si="8"/>
        <v>48.49</v>
      </c>
      <c r="BV6" s="35">
        <f t="shared" si="8"/>
        <v>66.22</v>
      </c>
      <c r="BW6" s="35">
        <f t="shared" si="8"/>
        <v>69.87</v>
      </c>
      <c r="BX6" s="35">
        <f t="shared" si="8"/>
        <v>88.16</v>
      </c>
      <c r="BY6" s="35">
        <f t="shared" si="8"/>
        <v>87.03</v>
      </c>
      <c r="BZ6" s="35">
        <f t="shared" si="8"/>
        <v>84.3</v>
      </c>
      <c r="CA6" s="34" t="str">
        <f>IF(CA7="","",IF(CA7="-","【-】","【"&amp;SUBSTITUTE(TEXT(CA7,"#,##0.00"),"-","△")&amp;"】"))</f>
        <v>【74.17】</v>
      </c>
      <c r="CB6" s="35">
        <f>IF(CB7="",NA(),CB7)</f>
        <v>167.1</v>
      </c>
      <c r="CC6" s="35">
        <f t="shared" ref="CC6:CK6" si="9">IF(CC7="",NA(),CC7)</f>
        <v>161.63</v>
      </c>
      <c r="CD6" s="35">
        <f t="shared" si="9"/>
        <v>261.97000000000003</v>
      </c>
      <c r="CE6" s="35">
        <f t="shared" si="9"/>
        <v>258.3</v>
      </c>
      <c r="CF6" s="35">
        <f t="shared" si="9"/>
        <v>260.92</v>
      </c>
      <c r="CG6" s="35">
        <f t="shared" si="9"/>
        <v>246.72</v>
      </c>
      <c r="CH6" s="35">
        <f t="shared" si="9"/>
        <v>234.96</v>
      </c>
      <c r="CI6" s="35">
        <f t="shared" si="9"/>
        <v>173.89</v>
      </c>
      <c r="CJ6" s="35">
        <f t="shared" si="9"/>
        <v>177.02</v>
      </c>
      <c r="CK6" s="35">
        <f t="shared" si="9"/>
        <v>185.47</v>
      </c>
      <c r="CL6" s="34" t="str">
        <f>IF(CL7="","",IF(CL7="-","【-】","【"&amp;SUBSTITUTE(TEXT(CL7,"#,##0.00"),"-","△")&amp;"】"))</f>
        <v>【218.56】</v>
      </c>
      <c r="CM6" s="35">
        <f>IF(CM7="",NA(),CM7)</f>
        <v>52.05</v>
      </c>
      <c r="CN6" s="35">
        <f t="shared" ref="CN6:CV6" si="10">IF(CN7="",NA(),CN7)</f>
        <v>52.17</v>
      </c>
      <c r="CO6" s="35">
        <f t="shared" si="10"/>
        <v>52.66</v>
      </c>
      <c r="CP6" s="35">
        <f t="shared" si="10"/>
        <v>51.56</v>
      </c>
      <c r="CQ6" s="35">
        <f t="shared" si="10"/>
        <v>50.04</v>
      </c>
      <c r="CR6" s="35">
        <f t="shared" si="10"/>
        <v>41.35</v>
      </c>
      <c r="CS6" s="35">
        <f t="shared" si="10"/>
        <v>42.9</v>
      </c>
      <c r="CT6" s="35">
        <f t="shared" si="10"/>
        <v>42.38</v>
      </c>
      <c r="CU6" s="35">
        <f t="shared" si="10"/>
        <v>46.17</v>
      </c>
      <c r="CV6" s="35">
        <f t="shared" si="10"/>
        <v>45.68</v>
      </c>
      <c r="CW6" s="34" t="str">
        <f>IF(CW7="","",IF(CW7="-","【-】","【"&amp;SUBSTITUTE(TEXT(CW7,"#,##0.00"),"-","△")&amp;"】"))</f>
        <v>【42.86】</v>
      </c>
      <c r="CX6" s="35">
        <f>IF(CX7="",NA(),CX7)</f>
        <v>78.88</v>
      </c>
      <c r="CY6" s="35">
        <f t="shared" ref="CY6:DG6" si="11">IF(CY7="",NA(),CY7)</f>
        <v>80.03</v>
      </c>
      <c r="CZ6" s="35">
        <f t="shared" si="11"/>
        <v>81.87</v>
      </c>
      <c r="DA6" s="35">
        <f t="shared" si="11"/>
        <v>82.69</v>
      </c>
      <c r="DB6" s="35">
        <f t="shared" si="11"/>
        <v>83.22</v>
      </c>
      <c r="DC6" s="35">
        <f t="shared" si="11"/>
        <v>82.9</v>
      </c>
      <c r="DD6" s="35">
        <f t="shared" si="11"/>
        <v>83.5</v>
      </c>
      <c r="DE6" s="35">
        <f t="shared" si="11"/>
        <v>87.01</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0.15</v>
      </c>
      <c r="EM6" s="35">
        <f t="shared" si="14"/>
        <v>0.06</v>
      </c>
      <c r="EN6" s="35">
        <f t="shared" si="14"/>
        <v>0.04</v>
      </c>
      <c r="EO6" s="34" t="str">
        <f>IF(EO7="","",IF(EO7="-","【-】","【"&amp;SUBSTITUTE(TEXT(EO7,"#,##0.00"),"-","△")&amp;"】"))</f>
        <v>【0.28】</v>
      </c>
    </row>
    <row r="7" spans="1:145" s="36" customFormat="1" x14ac:dyDescent="0.15">
      <c r="A7" s="28"/>
      <c r="B7" s="37">
        <v>2019</v>
      </c>
      <c r="C7" s="37">
        <v>102067</v>
      </c>
      <c r="D7" s="37">
        <v>47</v>
      </c>
      <c r="E7" s="37">
        <v>17</v>
      </c>
      <c r="F7" s="37">
        <v>4</v>
      </c>
      <c r="G7" s="37">
        <v>0</v>
      </c>
      <c r="H7" s="37" t="s">
        <v>98</v>
      </c>
      <c r="I7" s="37" t="s">
        <v>99</v>
      </c>
      <c r="J7" s="37" t="s">
        <v>100</v>
      </c>
      <c r="K7" s="37" t="s">
        <v>101</v>
      </c>
      <c r="L7" s="37" t="s">
        <v>102</v>
      </c>
      <c r="M7" s="37" t="s">
        <v>103</v>
      </c>
      <c r="N7" s="38" t="s">
        <v>104</v>
      </c>
      <c r="O7" s="38" t="s">
        <v>105</v>
      </c>
      <c r="P7" s="38">
        <v>13</v>
      </c>
      <c r="Q7" s="38">
        <v>96.6</v>
      </c>
      <c r="R7" s="38">
        <v>2780</v>
      </c>
      <c r="S7" s="38">
        <v>47381</v>
      </c>
      <c r="T7" s="38">
        <v>443.46</v>
      </c>
      <c r="U7" s="38">
        <v>106.84</v>
      </c>
      <c r="V7" s="38">
        <v>6122</v>
      </c>
      <c r="W7" s="38">
        <v>3.92</v>
      </c>
      <c r="X7" s="38">
        <v>1561.73</v>
      </c>
      <c r="Y7" s="38">
        <v>81.58</v>
      </c>
      <c r="Z7" s="38">
        <v>79.3</v>
      </c>
      <c r="AA7" s="38">
        <v>64.489999999999995</v>
      </c>
      <c r="AB7" s="38">
        <v>69.22</v>
      </c>
      <c r="AC7" s="38">
        <v>67.69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134.62</v>
      </c>
      <c r="BG7" s="38">
        <v>292.77</v>
      </c>
      <c r="BH7" s="38">
        <v>1117.1400000000001</v>
      </c>
      <c r="BI7" s="38">
        <v>1005.08</v>
      </c>
      <c r="BJ7" s="38">
        <v>1341.52</v>
      </c>
      <c r="BK7" s="38">
        <v>1434.89</v>
      </c>
      <c r="BL7" s="38">
        <v>1298.9100000000001</v>
      </c>
      <c r="BM7" s="38">
        <v>1144.94</v>
      </c>
      <c r="BN7" s="38">
        <v>1252.71</v>
      </c>
      <c r="BO7" s="38">
        <v>1267.3900000000001</v>
      </c>
      <c r="BP7" s="38">
        <v>1218.7</v>
      </c>
      <c r="BQ7" s="38">
        <v>91.69</v>
      </c>
      <c r="BR7" s="38">
        <v>92.87</v>
      </c>
      <c r="BS7" s="38">
        <v>57.28</v>
      </c>
      <c r="BT7" s="38">
        <v>57.68</v>
      </c>
      <c r="BU7" s="38">
        <v>48.49</v>
      </c>
      <c r="BV7" s="38">
        <v>66.22</v>
      </c>
      <c r="BW7" s="38">
        <v>69.87</v>
      </c>
      <c r="BX7" s="38">
        <v>88.16</v>
      </c>
      <c r="BY7" s="38">
        <v>87.03</v>
      </c>
      <c r="BZ7" s="38">
        <v>84.3</v>
      </c>
      <c r="CA7" s="38">
        <v>74.17</v>
      </c>
      <c r="CB7" s="38">
        <v>167.1</v>
      </c>
      <c r="CC7" s="38">
        <v>161.63</v>
      </c>
      <c r="CD7" s="38">
        <v>261.97000000000003</v>
      </c>
      <c r="CE7" s="38">
        <v>258.3</v>
      </c>
      <c r="CF7" s="38">
        <v>260.92</v>
      </c>
      <c r="CG7" s="38">
        <v>246.72</v>
      </c>
      <c r="CH7" s="38">
        <v>234.96</v>
      </c>
      <c r="CI7" s="38">
        <v>173.89</v>
      </c>
      <c r="CJ7" s="38">
        <v>177.02</v>
      </c>
      <c r="CK7" s="38">
        <v>185.47</v>
      </c>
      <c r="CL7" s="38">
        <v>218.56</v>
      </c>
      <c r="CM7" s="38">
        <v>52.05</v>
      </c>
      <c r="CN7" s="38">
        <v>52.17</v>
      </c>
      <c r="CO7" s="38">
        <v>52.66</v>
      </c>
      <c r="CP7" s="38">
        <v>51.56</v>
      </c>
      <c r="CQ7" s="38">
        <v>50.04</v>
      </c>
      <c r="CR7" s="38">
        <v>41.35</v>
      </c>
      <c r="CS7" s="38">
        <v>42.9</v>
      </c>
      <c r="CT7" s="38">
        <v>42.38</v>
      </c>
      <c r="CU7" s="38">
        <v>46.17</v>
      </c>
      <c r="CV7" s="38">
        <v>45.68</v>
      </c>
      <c r="CW7" s="38">
        <v>42.86</v>
      </c>
      <c r="CX7" s="38">
        <v>78.88</v>
      </c>
      <c r="CY7" s="38">
        <v>80.03</v>
      </c>
      <c r="CZ7" s="38">
        <v>81.87</v>
      </c>
      <c r="DA7" s="38">
        <v>82.69</v>
      </c>
      <c r="DB7" s="38">
        <v>83.22</v>
      </c>
      <c r="DC7" s="38">
        <v>82.9</v>
      </c>
      <c r="DD7" s="38">
        <v>83.5</v>
      </c>
      <c r="DE7" s="38">
        <v>87.01</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0.15</v>
      </c>
      <c r="EM7" s="38">
        <v>0.06</v>
      </c>
      <c r="EN7" s="38">
        <v>0.04</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2020-12-04T02:53:58Z</dcterms:created>
  <dcterms:modified xsi:type="dcterms:W3CDTF">2021-01-25T00:13:17Z</dcterms:modified>
  <cp:category/>
</cp:coreProperties>
</file>